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4240" windowHeight="10455"/>
  </bookViews>
  <sheets>
    <sheet name="Sheet1" sheetId="1" r:id="rId1"/>
    <sheet name="Sheet2" sheetId="2" r:id="rId2"/>
  </sheets>
  <definedNames>
    <definedName name="_xlnm.Print_Area" localSheetId="0">Sheet1!$A$1:$R$83</definedName>
  </definedNames>
  <calcPr calcId="145621"/>
</workbook>
</file>

<file path=xl/calcChain.xml><?xml version="1.0" encoding="utf-8"?>
<calcChain xmlns="http://schemas.openxmlformats.org/spreadsheetml/2006/main">
  <c r="Q5" i="1" l="1"/>
  <c r="Q18" i="1" l="1"/>
  <c r="Q48" i="1" s="1"/>
  <c r="Q7" i="1"/>
  <c r="Q65" i="1"/>
  <c r="Q50" i="1" l="1"/>
  <c r="O5" i="1"/>
  <c r="O18" i="1" l="1"/>
  <c r="O48" i="1" s="1"/>
  <c r="O7" i="1"/>
  <c r="O65" i="1"/>
  <c r="O50" i="1" l="1"/>
  <c r="N5" i="1"/>
  <c r="N7" i="1" s="1"/>
  <c r="N18" i="1"/>
  <c r="N65" i="1"/>
  <c r="N48" i="1" l="1"/>
  <c r="N50" i="1" s="1"/>
  <c r="M9" i="1"/>
  <c r="M5" i="1"/>
  <c r="M18" i="1"/>
  <c r="M65" i="1"/>
  <c r="L55" i="1"/>
  <c r="L65" i="1" s="1"/>
  <c r="L18" i="1"/>
  <c r="L48" i="1" s="1"/>
  <c r="L5" i="1"/>
  <c r="L7" i="1" s="1"/>
  <c r="L50" i="1" l="1"/>
  <c r="M48" i="1"/>
  <c r="M7" i="1"/>
  <c r="M50" i="1" l="1"/>
  <c r="K5" i="1"/>
  <c r="J13" i="1"/>
  <c r="K18" i="1" l="1"/>
  <c r="K48" i="1" s="1"/>
  <c r="K65" i="1"/>
  <c r="K7" i="1"/>
  <c r="K50" i="1" l="1"/>
  <c r="J5" i="1"/>
  <c r="J16" i="1"/>
  <c r="J32" i="1"/>
  <c r="J17" i="1"/>
  <c r="J15" i="1"/>
  <c r="J18" i="1" l="1"/>
  <c r="J48" i="1" s="1"/>
  <c r="J65" i="1"/>
  <c r="J7" i="1"/>
  <c r="J50" i="1" l="1"/>
  <c r="I5" i="1"/>
  <c r="I7" i="1" s="1"/>
  <c r="I65" i="1"/>
  <c r="I48" i="1" l="1"/>
  <c r="I50" i="1" s="1"/>
  <c r="H5" i="1" l="1"/>
  <c r="H7" i="1" s="1"/>
  <c r="H18" i="1" l="1"/>
  <c r="H48" i="1" s="1"/>
  <c r="H50" i="1" s="1"/>
  <c r="H65" i="1" l="1"/>
  <c r="G65" i="1" l="1"/>
  <c r="F65" i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<sst xmlns="http://schemas.openxmlformats.org/spreadsheetml/2006/main" count="913" uniqueCount="219">
  <si>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</si>
  <si>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</si>
  <si>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</si>
  <si>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</si>
  <si>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</si>
  <si>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</si>
  <si>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</si>
  <si>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</si>
  <si>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</si>
  <si>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</si>
  <si>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</si>
  <si>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</si>
  <si>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</si>
  <si>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</si>
  <si>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</si>
  <si>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</si>
  <si>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</si>
  <si>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</si>
  <si>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</si>
  <si>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</si>
  <si>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</si>
  <si>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</si>
  <si>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</si>
  <si>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</si>
  <si>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</si>
  <si>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</si>
  <si>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</si>
  <si>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</si>
  <si>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</si>
  <si>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</si>
  <si>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</si>
  <si>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</si>
  <si>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</si>
  <si>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</si>
  <si>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</si>
  <si>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</si>
  <si>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</si>
  <si>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</si>
  <si>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</si>
  <si>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</si>
  <si>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</si>
  <si>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</si>
  <si>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</si>
  <si>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</si>
  <si>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</si>
  <si>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</si>
  <si>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</si>
  <si>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</si>
  <si>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</si>
  <si>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</si>
  <si>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</si>
  <si>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</si>
  <si>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</si>
  <si>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</si>
  <si>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</si>
  <si>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</si>
  <si>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</si>
  <si>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</si>
  <si>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</si>
  <si>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</si>
  <si>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</si>
  <si>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</si>
  <si>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</si>
  <si>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</si>
  <si>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</si>
  <si>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</si>
  <si>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</si>
  <si>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</si>
  <si>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</si>
  <si>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</si>
  <si>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</si>
  <si>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</si>
  <si>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</si>
  <si>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</si>
  <si>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</si>
  <si>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</si>
  <si>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</si>
  <si>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</si>
  <si>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</si>
  <si>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</si>
  <si>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</si>
  <si>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</si>
  <si>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</si>
  <si>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</si>
  <si>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</si>
  <si>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</si>
  <si>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</si>
  <si>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</si>
  <si>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</si>
  <si>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</si>
  <si>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</si>
  <si>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</si>
  <si>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</si>
  <si>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</si>
  <si>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</si>
  <si>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</si>
  <si>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</si>
  <si>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</si>
  <si>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</si>
  <si>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</si>
  <si>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</si>
  <si>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</si>
  <si>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</si>
  <si>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</si>
  <si>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</si>
  <si>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</si>
  <si>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</si>
  <si>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</si>
  <si>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</si>
  <si>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</si>
  <si>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</si>
  <si>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</si>
  <si>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</si>
  <si>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</si>
  <si>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</si>
  <si>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</si>
  <si>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</si>
  <si>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</si>
  <si>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</si>
  <si>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</si>
  <si>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</si>
  <si>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</si>
  <si>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</si>
  <si>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</si>
  <si>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</si>
  <si>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</si>
  <si>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</si>
  <si>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</si>
  <si>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</si>
  <si>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</si>
  <si>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</si>
  <si>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</si>
  <si>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</si>
  <si>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</si>
  <si>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</si>
  <si>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</si>
  <si>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</si>
  <si>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</si>
  <si>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</si>
  <si>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</si>
  <si>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</si>
  <si>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</si>
  <si>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</si>
  <si>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</si>
  <si>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</si>
  <si>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</si>
  <si>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</si>
  <si>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</si>
  <si>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</si>
  <si>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</si>
  <si>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</si>
  <si>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</si>
  <si>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</si>
  <si>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</si>
  <si>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</si>
  <si>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</si>
  <si>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</si>
  <si>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</si>
  <si>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</si>
  <si>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</si>
  <si>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</si>
  <si>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</si>
  <si>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</si>
  <si>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</si>
  <si>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</si>
  <si>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</si>
  <si>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</si>
  <si>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</si>
  <si>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</si>
  <si>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</si>
  <si>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</si>
  <si>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</si>
  <si>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</si>
  <si>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</si>
  <si>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</si>
  <si>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</si>
  <si>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</si>
  <si>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</si>
  <si>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</si>
  <si>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</si>
  <si>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</si>
  <si>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</si>
  <si>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</si>
  <si>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</si>
  <si>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</si>
  <si>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</si>
  <si>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</si>
  <si>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</si>
  <si>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</si>
  <si>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</si>
  <si>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</si>
  <si>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</si>
  <si>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</si>
  <si>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</si>
  <si>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</si>
  <si>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</si>
  <si>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</si>
  <si>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</si>
  <si>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Last Year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</si>
  <si>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02/01/15 - 02/28/15
Include Rollup Account and Rollup to Account
</t>
    </r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</si>
  <si>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03/01/15 - 03/31/15
Include Rollup Account and Rollup to Account
</t>
    </r>
  </si>
  <si>
    <t>Positive Amounts owe to the Sweep Account.</t>
  </si>
  <si>
    <t>owe TIF 1765812.78</t>
  </si>
  <si>
    <t>Owes 165143.71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</si>
  <si>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04/01/15 - 04/30/15
Include Rollup Account and Rollup to Account
</t>
    </r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</si>
  <si>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05/01/15 - 05/31/15
Include Rollup Account and Rollup to Account
</t>
    </r>
  </si>
  <si>
    <t xml:space="preserve">A) </t>
  </si>
  <si>
    <t>B)</t>
  </si>
  <si>
    <t>C</t>
  </si>
  <si>
    <t>E</t>
  </si>
  <si>
    <t>A</t>
  </si>
  <si>
    <t>B</t>
  </si>
  <si>
    <t>D</t>
  </si>
  <si>
    <t xml:space="preserve">We received tax payments on June 12. </t>
  </si>
  <si>
    <t xml:space="preserve">CEDO has reconciled and booked revenues to more accurately show amount owed to Sweep. </t>
  </si>
  <si>
    <t>Additional work will be done over the next two weeks to improve cash position</t>
  </si>
  <si>
    <t>The Retirement Fund will be reimbursed by year-end close from the Retirement Investment Portfolio.</t>
  </si>
  <si>
    <t>The Capital Account has been fully reimbursed from the Vermont Muncipal Bank for all expenses incurred.</t>
  </si>
  <si>
    <t>PILOT payment made from this fund dramatically reduced this balance. PILOT payments typically  are paid in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</si>
</sst>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9" fillId="0" borderId="0"/>
  </cellStyleXfs>
  <cellXfs count="15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8" fillId="2" borderId="1" xfId="0" applyNumberFormat="1" applyFont="1" applyFill="1" applyBorder="1" applyAlignment="1">
      <alignment horizontal="center"/>
    </xf>
    <xf numFmtId="37" fontId="9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1" fillId="0" borderId="0" xfId="0" applyFont="1"/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0" applyFont="1" applyBorder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1" fillId="0" borderId="0" xfId="0" applyFont="1"/>
    <xf numFmtId="0" fontId="15" fillId="0" borderId="0" xfId="2" applyFont="1" applyAlignment="1" applyProtection="1">
      <alignment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4" xfId="2" applyFont="1" applyBorder="1" applyAlignment="1" applyProtection="1">
      <alignment horizontal="right" vertical="top" wrapText="1" readingOrder="1"/>
      <protection locked="0"/>
    </xf>
    <xf numFmtId="0" fontId="13" fillId="0" borderId="0" xfId="2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5" xfId="2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/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164" fontId="5" fillId="0" borderId="1" xfId="1" applyNumberFormat="1" applyFont="1" applyFill="1" applyBorder="1"/>
    <xf numFmtId="0" fontId="0" fillId="0" borderId="0" xfId="0" applyFill="1"/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164" fontId="5" fillId="2" borderId="9" xfId="1" applyNumberFormat="1" applyFont="1" applyFill="1" applyBorder="1"/>
    <xf numFmtId="0" fontId="11" fillId="0" borderId="0" xfId="0" applyFont="1"/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/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164" fontId="5" fillId="2" borderId="10" xfId="1" applyNumberFormat="1" applyFont="1" applyFill="1" applyBorder="1"/>
    <xf numFmtId="0" fontId="17" fillId="0" borderId="0" xfId="2" applyFont="1"/>
    <xf numFmtId="0" fontId="15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1" fillId="0" borderId="0" xfId="0" applyFont="1"/>
    <xf numFmtId="164" fontId="6" fillId="2" borderId="11" xfId="1" applyNumberFormat="1" applyFont="1" applyFill="1" applyBorder="1"/>
    <xf numFmtId="164" fontId="5" fillId="2" borderId="11" xfId="1" applyNumberFormat="1" applyFont="1" applyFill="1" applyBorder="1"/>
    <xf numFmtId="164" fontId="5" fillId="2" borderId="12" xfId="1" applyNumberFormat="1" applyFont="1" applyFill="1" applyBorder="1"/>
    <xf numFmtId="164" fontId="6" fillId="3" borderId="13" xfId="1" applyNumberFormat="1" applyFont="1" applyFill="1" applyBorder="1"/>
    <xf numFmtId="164" fontId="5" fillId="2" borderId="14" xfId="1" applyNumberFormat="1" applyFont="1" applyFill="1" applyBorder="1"/>
    <xf numFmtId="164" fontId="5" fillId="0" borderId="11" xfId="1" applyNumberFormat="1" applyFont="1" applyFill="1" applyBorder="1"/>
    <xf numFmtId="37" fontId="6" fillId="2" borderId="11" xfId="0" applyNumberFormat="1" applyFont="1" applyFill="1" applyBorder="1" applyAlignment="1">
      <alignment horizontal="center"/>
    </xf>
    <xf numFmtId="37" fontId="8" fillId="2" borderId="11" xfId="0" applyNumberFormat="1" applyFont="1" applyFill="1" applyBorder="1" applyAlignment="1">
      <alignment horizontal="center"/>
    </xf>
    <xf numFmtId="37" fontId="9" fillId="2" borderId="15" xfId="0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0" fontId="0" fillId="0" borderId="0" xfId="0" applyFill="1" applyBorder="1"/>
    <xf numFmtId="0" fontId="18" fillId="0" borderId="0" xfId="0" applyFont="1" applyBorder="1"/>
    <xf numFmtId="0" fontId="0" fillId="0" borderId="0" xfId="0"/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20" fillId="0" borderId="0" xfId="0" applyFont="1" applyBorder="1"/>
    <xf numFmtId="0" fontId="21" fillId="0" borderId="0" xfId="0" applyFont="1" applyBorder="1"/>
    <xf numFmtId="0" fontId="21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0" borderId="0" xfId="2" applyFont="1"/>
    <xf numFmtId="0" fontId="12" fillId="0" borderId="0" xfId="2" applyFont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horizontal="right" vertical="top" wrapText="1" readingOrder="1"/>
      <protection locked="0"/>
    </xf>
    <xf numFmtId="0" fontId="15" fillId="0" borderId="3" xfId="2" applyFont="1" applyBorder="1" applyAlignment="1" applyProtection="1">
      <alignment vertical="top" wrapText="1" readingOrder="1"/>
      <protection locked="0"/>
    </xf>
    <xf numFmtId="0" fontId="17" fillId="0" borderId="3" xfId="2" applyFont="1" applyBorder="1" applyAlignment="1" applyProtection="1">
      <alignment vertical="top" wrapText="1"/>
      <protection locked="0"/>
    </xf>
    <xf numFmtId="0" fontId="15" fillId="0" borderId="3" xfId="2" applyFont="1" applyBorder="1" applyAlignment="1" applyProtection="1">
      <alignment horizontal="right" vertical="top" wrapText="1" readingOrder="1"/>
      <protection locked="0"/>
    </xf>
    <xf numFmtId="0" fontId="15" fillId="0" borderId="0" xfId="2" applyFont="1" applyAlignment="1" applyProtection="1">
      <alignment vertical="top" wrapText="1" readingOrder="1"/>
      <protection locked="0"/>
    </xf>
    <xf numFmtId="166" fontId="15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vertical="top" wrapText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165" fontId="15" fillId="0" borderId="0" xfId="2" applyNumberFormat="1" applyFont="1" applyAlignment="1" applyProtection="1">
      <alignment horizontal="right"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166" fontId="15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vertical="top" wrapText="1"/>
      <protection locked="0"/>
    </xf>
    <xf numFmtId="166" fontId="15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/>
    <xf numFmtId="165" fontId="15" fillId="0" borderId="0" xfId="0" applyNumberFormat="1" applyFont="1" applyAlignment="1" applyProtection="1">
      <alignment horizontal="right" vertical="top" wrapText="1" readingOrder="1"/>
      <protection locked="0"/>
    </xf>
    <xf numFmtId="166" fontId="15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5" fillId="0" borderId="3" xfId="0" applyFont="1" applyBorder="1" applyAlignment="1" applyProtection="1">
      <alignment vertical="top" wrapText="1" readingOrder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15" fillId="0" borderId="3" xfId="0" applyFont="1" applyBorder="1" applyAlignment="1" applyProtection="1">
      <alignment horizontal="right" vertical="top" wrapText="1" readingOrder="1"/>
      <protection locked="0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9</xdr:col>
      <xdr:colOff>9525</xdr:colOff>
      <xdr:row>183</xdr:row>
      <xdr:rowOff>1038225</xdr:rowOff>
    </xdr:to>
    <xdr:pic>
      <xdr:nvPicPr>
        <xdr:cNvPr id="3" name="Picture 0" descr="11d51f526dc549528e458936ed75b09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topLeftCell="E28" zoomScale="75" zoomScaleNormal="75" workbookViewId="0">
      <selection activeCell="R60" sqref="R60"/>
    </sheetView>
  </sheetViews>
  <sheetFormatPr defaultRowHeight="15" x14ac:dyDescent="0.25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15" width="25.140625" customWidth="1"/>
    <col min="16" max="16" width="19.42578125" hidden="1" customWidth="1"/>
    <col min="17" max="17" width="25.140625" customWidth="1"/>
    <col min="18" max="18" width="16" style="110" bestFit="1" customWidth="1"/>
    <col min="19" max="19" width="14.42578125" style="110" bestFit="1" customWidth="1"/>
    <col min="20" max="20" width="9.140625" style="110"/>
  </cols>
  <sheetData>
    <row r="1" spans="1:19" ht="31.5" x14ac:dyDescent="0.5">
      <c r="A1" s="120" t="s">
        <v>0</v>
      </c>
      <c r="B1" s="120"/>
      <c r="C1" s="120"/>
      <c r="D1" s="120"/>
      <c r="E1" s="120"/>
      <c r="F1" s="120"/>
      <c r="G1" s="120"/>
      <c r="H1" s="5"/>
      <c r="I1" s="5"/>
      <c r="J1" s="5"/>
      <c r="K1" s="5"/>
      <c r="L1" s="5"/>
      <c r="M1" s="5"/>
      <c r="N1" s="5"/>
      <c r="O1" s="5"/>
      <c r="Q1" s="5"/>
    </row>
    <row r="2" spans="1:19" ht="20.100000000000001" customHeight="1" x14ac:dyDescent="0.35">
      <c r="A2" s="121" t="s">
        <v>1</v>
      </c>
      <c r="B2" s="121"/>
      <c r="C2" s="121"/>
      <c r="D2" s="121"/>
      <c r="E2" s="121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Q2" s="2"/>
    </row>
    <row r="3" spans="1:19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42026</v>
      </c>
      <c r="L3" s="5">
        <v>42054</v>
      </c>
      <c r="M3" s="5">
        <v>42082</v>
      </c>
      <c r="N3" s="5">
        <v>42110</v>
      </c>
      <c r="O3" s="5">
        <v>42145</v>
      </c>
      <c r="Q3" s="5">
        <v>42173</v>
      </c>
    </row>
    <row r="4" spans="1:19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  <c r="L4" s="8" t="s">
        <v>8</v>
      </c>
      <c r="M4" s="8" t="s">
        <v>8</v>
      </c>
      <c r="N4" s="8" t="s">
        <v>8</v>
      </c>
      <c r="O4" s="8" t="s">
        <v>8</v>
      </c>
      <c r="Q4" s="101" t="s">
        <v>8</v>
      </c>
    </row>
    <row r="5" spans="1:19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  <c r="L5" s="12">
        <f>804138.9+623392.35+975996.42-735485</f>
        <v>1668042.67</v>
      </c>
      <c r="M5" s="12">
        <f>3765533.01+7445733.8-507796.74-1691996-150220.94-140856</f>
        <v>8720397.129999999</v>
      </c>
      <c r="N5" s="12">
        <f>588179.04+425708.47+15562</f>
        <v>1029449.51</v>
      </c>
      <c r="O5" s="12">
        <f>1433988.97+1292395.31+68813-458080.98-344535-6357</f>
        <v>1986224.3000000003</v>
      </c>
      <c r="Q5" s="102">
        <f>1252562.4+6290829.96+610600-1123248+85474+52161.64-338051</f>
        <v>6830328.9999999991</v>
      </c>
    </row>
    <row r="6" spans="1:19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  <c r="L6" s="40">
        <v>427122.5</v>
      </c>
      <c r="M6" s="40">
        <v>8927122.5</v>
      </c>
      <c r="N6" s="40">
        <v>927123</v>
      </c>
      <c r="O6" s="40">
        <v>27123</v>
      </c>
      <c r="Q6" s="103">
        <v>8927122.5</v>
      </c>
    </row>
    <row r="7" spans="1:19" ht="18" customHeight="1" thickBot="1" x14ac:dyDescent="0.4">
      <c r="A7" s="9"/>
      <c r="B7" s="10"/>
      <c r="C7" s="10"/>
      <c r="D7" s="10"/>
      <c r="E7" s="41" t="s">
        <v>172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>SUM(K5:K6)</f>
        <v>2437567.29</v>
      </c>
      <c r="L7" s="42">
        <f>SUM(L5:L6)</f>
        <v>2095165.17</v>
      </c>
      <c r="M7" s="42">
        <f>SUM(M5:M6)</f>
        <v>17647519.629999999</v>
      </c>
      <c r="N7" s="42">
        <f>SUM(N5:N6)</f>
        <v>1956572.51</v>
      </c>
      <c r="O7" s="42">
        <f>SUM(O5:O6)</f>
        <v>2013347.3000000003</v>
      </c>
      <c r="Q7" s="104">
        <f>SUM(Q5:Q6)</f>
        <v>15757451.5</v>
      </c>
      <c r="R7" s="117" t="s">
        <v>206</v>
      </c>
      <c r="S7" s="113"/>
    </row>
    <row r="8" spans="1:19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  <c r="L8" s="36"/>
      <c r="M8" s="36"/>
      <c r="N8" s="36"/>
      <c r="O8" s="36"/>
      <c r="Q8" s="105"/>
    </row>
    <row r="9" spans="1:19" ht="18" customHeight="1" x14ac:dyDescent="0.35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10952</v>
      </c>
      <c r="L9" s="12">
        <v>10952</v>
      </c>
      <c r="M9" s="12">
        <f>10952+1691996</f>
        <v>1702948</v>
      </c>
      <c r="N9" s="12">
        <v>1702948</v>
      </c>
      <c r="O9" s="12">
        <v>2161028.98</v>
      </c>
      <c r="P9">
        <v>458080.98</v>
      </c>
      <c r="Q9" s="102">
        <v>1092348</v>
      </c>
      <c r="R9" s="117" t="s">
        <v>207</v>
      </c>
      <c r="S9" s="39"/>
    </row>
    <row r="10" spans="1:19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12">
        <v>375731.34</v>
      </c>
      <c r="M10" s="12">
        <v>373721.34</v>
      </c>
      <c r="N10" s="12">
        <v>373721.34</v>
      </c>
      <c r="O10" s="12">
        <v>215148.34</v>
      </c>
      <c r="Q10" s="102">
        <v>215148.34</v>
      </c>
      <c r="R10" s="110" t="s">
        <v>1</v>
      </c>
    </row>
    <row r="11" spans="1:19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  <c r="L11" s="12">
        <v>24843.02</v>
      </c>
      <c r="M11" s="12">
        <v>106224.72</v>
      </c>
      <c r="N11" s="12">
        <v>1046806.62</v>
      </c>
      <c r="O11" s="12">
        <v>130137.25</v>
      </c>
      <c r="Q11" s="102">
        <v>260550.86</v>
      </c>
    </row>
    <row r="12" spans="1:19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  <c r="L12" s="12">
        <v>5000</v>
      </c>
      <c r="M12" s="12">
        <v>5000</v>
      </c>
      <c r="N12" s="12">
        <v>5000</v>
      </c>
      <c r="O12" s="12">
        <v>5000</v>
      </c>
      <c r="Q12" s="102">
        <v>5000</v>
      </c>
    </row>
    <row r="13" spans="1:19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12">
        <v>1582511.21</v>
      </c>
      <c r="M13" s="12">
        <v>1113753</v>
      </c>
      <c r="N13" s="12">
        <v>1597463.66</v>
      </c>
      <c r="O13" s="12">
        <v>1597463.74</v>
      </c>
      <c r="P13" t="s">
        <v>202</v>
      </c>
      <c r="Q13" s="102">
        <v>1597463.74</v>
      </c>
      <c r="R13" s="111"/>
      <c r="S13" s="39"/>
    </row>
    <row r="14" spans="1:19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12">
        <v>46129</v>
      </c>
      <c r="M14" s="12">
        <v>46129</v>
      </c>
      <c r="N14" s="12">
        <v>46129</v>
      </c>
      <c r="O14" s="12">
        <v>46129</v>
      </c>
      <c r="Q14" s="102">
        <v>46129</v>
      </c>
    </row>
    <row r="15" spans="1:19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12">
        <v>899728.44</v>
      </c>
      <c r="M15" s="12">
        <v>898965.76</v>
      </c>
      <c r="N15" s="12">
        <v>922472.07</v>
      </c>
      <c r="O15" s="12">
        <v>853659</v>
      </c>
      <c r="P15" s="82">
        <v>-68813</v>
      </c>
      <c r="Q15" s="102">
        <v>836997.98</v>
      </c>
      <c r="R15" s="39"/>
      <c r="S15" s="39"/>
    </row>
    <row r="16" spans="1:19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12">
        <v>208319</v>
      </c>
      <c r="M16" s="12">
        <v>208319</v>
      </c>
      <c r="N16" s="12">
        <v>193336.88</v>
      </c>
      <c r="O16" s="12">
        <v>186980</v>
      </c>
      <c r="P16" s="82">
        <v>-6356.6</v>
      </c>
      <c r="Q16" s="102">
        <v>141175.35999999999</v>
      </c>
      <c r="R16" s="39"/>
    </row>
    <row r="17" spans="1:19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12">
        <v>82794</v>
      </c>
      <c r="M17" s="12">
        <v>818279.48</v>
      </c>
      <c r="N17" s="12">
        <v>818279.48</v>
      </c>
      <c r="O17" s="12">
        <v>1162814.6099999999</v>
      </c>
      <c r="P17" s="92">
        <v>344535.13</v>
      </c>
      <c r="Q17" s="102">
        <v>1156330.49</v>
      </c>
      <c r="R17" s="39"/>
      <c r="S17" s="39"/>
    </row>
    <row r="18" spans="1:19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  <c r="L18" s="12">
        <f>6461.44+0.15+48713.63+810+61825.53+2088802.31+1060.86+81167.14+991.65+701667.03</f>
        <v>2991499.74</v>
      </c>
      <c r="M18" s="12">
        <f>70+1667.03+4620.02+0.15+48713.63+20376+61826.48+2088802.31+921.19+81168.38+991.65</f>
        <v>2309156.84</v>
      </c>
      <c r="N18" s="12">
        <f>6384.92+0.15+48713.63+1000+61827.53+2088802.31+1116.58+81169.76+991.65+70+1077.91+75172.83</f>
        <v>2366327.27</v>
      </c>
      <c r="O18" s="12">
        <f>991.65+81171.1+1448.74+2088802.31+61828.54+1095+48713.63+7550.01+921.28+1667.03</f>
        <v>2294189.2899999996</v>
      </c>
      <c r="Q18" s="102">
        <f>9614.95+68713.63+1190+61829.59+2088802.32+81172.47+991.65+70</f>
        <v>2312384.6100000003</v>
      </c>
    </row>
    <row r="19" spans="1:19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  <c r="L19" s="12">
        <v>3285939.45</v>
      </c>
      <c r="M19" s="12">
        <v>3286317.56</v>
      </c>
      <c r="N19" s="12">
        <v>3286736.23</v>
      </c>
      <c r="O19" s="12">
        <v>3287141.44</v>
      </c>
      <c r="Q19" s="102">
        <v>3287560.21</v>
      </c>
    </row>
    <row r="20" spans="1:19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  <c r="L20" s="12">
        <v>1690614.24</v>
      </c>
      <c r="M20" s="12">
        <v>1962389.14</v>
      </c>
      <c r="N20" s="12">
        <v>1962627.98</v>
      </c>
      <c r="O20" s="12">
        <v>2506055.23</v>
      </c>
      <c r="Q20" s="102">
        <v>2777953.74</v>
      </c>
    </row>
    <row r="21" spans="1:19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  <c r="L21" s="12">
        <v>2082748.17</v>
      </c>
      <c r="M21" s="12">
        <v>2264603.44</v>
      </c>
      <c r="N21" s="12">
        <v>2063387.45</v>
      </c>
      <c r="O21" s="12">
        <v>2210405.11</v>
      </c>
      <c r="Q21" s="102">
        <v>2373777.4</v>
      </c>
    </row>
    <row r="22" spans="1:19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  <c r="L22" s="12">
        <v>486476.08</v>
      </c>
      <c r="M22" s="12">
        <v>486532.06</v>
      </c>
      <c r="N22" s="12">
        <v>486594.04</v>
      </c>
      <c r="O22" s="12">
        <v>486654.03</v>
      </c>
      <c r="Q22" s="102">
        <v>486716.03</v>
      </c>
    </row>
    <row r="23" spans="1:19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  <c r="L23" s="12">
        <v>1964222</v>
      </c>
      <c r="M23" s="12">
        <v>1966124.55</v>
      </c>
      <c r="N23" s="12">
        <v>2032324.55</v>
      </c>
      <c r="O23" s="12">
        <v>2124728.5499999998</v>
      </c>
      <c r="Q23" s="102">
        <v>2192716.5499999998</v>
      </c>
    </row>
    <row r="24" spans="1:19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  <c r="L24" s="12">
        <v>209500</v>
      </c>
      <c r="M24" s="12">
        <v>224056.86</v>
      </c>
      <c r="N24" s="12">
        <v>38613.72</v>
      </c>
      <c r="O24" s="12">
        <v>50662.14</v>
      </c>
      <c r="Q24" s="102">
        <v>65219</v>
      </c>
    </row>
    <row r="25" spans="1:19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  <c r="L25" s="12">
        <v>1608047</v>
      </c>
      <c r="M25" s="12">
        <v>1608047</v>
      </c>
      <c r="N25" s="12">
        <v>1608047</v>
      </c>
      <c r="O25" s="12">
        <v>1608047</v>
      </c>
      <c r="Q25" s="102">
        <v>1608047</v>
      </c>
    </row>
    <row r="26" spans="1:19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  <c r="L26" s="12">
        <v>639488</v>
      </c>
      <c r="M26" s="12">
        <v>639488</v>
      </c>
      <c r="N26" s="12">
        <v>639488</v>
      </c>
      <c r="O26" s="12">
        <v>639488</v>
      </c>
      <c r="Q26" s="102">
        <v>639488</v>
      </c>
    </row>
    <row r="27" spans="1:19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  <c r="L27" s="12">
        <v>7164</v>
      </c>
      <c r="M27" s="12">
        <v>7164</v>
      </c>
      <c r="N27" s="12">
        <v>7164</v>
      </c>
      <c r="O27" s="12">
        <v>7164</v>
      </c>
      <c r="Q27" s="102">
        <v>7164</v>
      </c>
    </row>
    <row r="28" spans="1:19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  <c r="L28" s="12">
        <v>1360</v>
      </c>
      <c r="M28" s="12">
        <v>1360</v>
      </c>
      <c r="N28" s="12">
        <v>1360</v>
      </c>
      <c r="O28" s="12">
        <v>1360</v>
      </c>
      <c r="Q28" s="102">
        <v>1360</v>
      </c>
    </row>
    <row r="29" spans="1:19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  <c r="L29" s="12">
        <v>5447</v>
      </c>
      <c r="M29" s="12">
        <v>5447</v>
      </c>
      <c r="N29" s="12">
        <v>5447</v>
      </c>
      <c r="O29" s="12">
        <v>5447</v>
      </c>
      <c r="Q29" s="102">
        <v>5447</v>
      </c>
    </row>
    <row r="30" spans="1:19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  <c r="L30" s="12">
        <v>215631.37</v>
      </c>
      <c r="M30" s="12">
        <v>215656.18</v>
      </c>
      <c r="N30" s="12">
        <v>215683.65</v>
      </c>
      <c r="O30" s="12">
        <v>215710.24</v>
      </c>
      <c r="Q30" s="102">
        <v>215737.72</v>
      </c>
    </row>
    <row r="31" spans="1:19" ht="18" customHeight="1" x14ac:dyDescent="0.35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  <c r="L31" s="12">
        <v>6981</v>
      </c>
      <c r="M31" s="12">
        <v>6961.48</v>
      </c>
      <c r="N31" s="12">
        <v>6961</v>
      </c>
      <c r="O31" s="12">
        <v>6961.71</v>
      </c>
      <c r="Q31" s="102">
        <v>6961.83</v>
      </c>
    </row>
    <row r="32" spans="1:19" ht="18" customHeight="1" x14ac:dyDescent="0.35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12">
        <v>35792.1</v>
      </c>
      <c r="M32" s="12">
        <v>35792.1</v>
      </c>
      <c r="N32" s="12">
        <v>35792.1</v>
      </c>
      <c r="O32" s="12">
        <v>35792.1</v>
      </c>
      <c r="P32" t="s">
        <v>203</v>
      </c>
      <c r="Q32" s="102">
        <v>35792.1</v>
      </c>
    </row>
    <row r="33" spans="1:20" s="72" customFormat="1" ht="18" customHeight="1" x14ac:dyDescent="0.35">
      <c r="A33" s="68"/>
      <c r="B33" s="69" t="s">
        <v>75</v>
      </c>
      <c r="C33" s="69" t="s">
        <v>73</v>
      </c>
      <c r="D33" s="69" t="s">
        <v>192</v>
      </c>
      <c r="E33" s="70" t="s">
        <v>193</v>
      </c>
      <c r="F33" s="71"/>
      <c r="G33" s="71"/>
      <c r="H33" s="71"/>
      <c r="I33" s="71"/>
      <c r="J33" s="71">
        <v>188183</v>
      </c>
      <c r="K33" s="71">
        <v>188183</v>
      </c>
      <c r="L33" s="71">
        <v>188183</v>
      </c>
      <c r="M33" s="71">
        <v>188183</v>
      </c>
      <c r="N33" s="71">
        <v>188183</v>
      </c>
      <c r="O33" s="71">
        <v>188183</v>
      </c>
      <c r="Q33" s="106">
        <v>188183</v>
      </c>
      <c r="R33" s="112"/>
      <c r="S33" s="112"/>
      <c r="T33" s="112"/>
    </row>
    <row r="34" spans="1:20" ht="18" customHeight="1" x14ac:dyDescent="0.35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  <c r="L34" s="12">
        <v>107</v>
      </c>
      <c r="M34" s="12">
        <v>107</v>
      </c>
      <c r="N34" s="12">
        <v>107</v>
      </c>
      <c r="O34" s="12">
        <v>107</v>
      </c>
      <c r="Q34" s="102">
        <v>107</v>
      </c>
    </row>
    <row r="35" spans="1:20" ht="18" customHeight="1" x14ac:dyDescent="0.35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  <c r="L35" s="12">
        <v>27070</v>
      </c>
      <c r="M35" s="12">
        <v>27070</v>
      </c>
      <c r="N35" s="12">
        <v>27070</v>
      </c>
      <c r="O35" s="12">
        <v>27070</v>
      </c>
      <c r="Q35" s="102">
        <v>27070</v>
      </c>
    </row>
    <row r="36" spans="1:20" ht="18" customHeight="1" x14ac:dyDescent="0.35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  <c r="L36" s="12">
        <v>561939.93000000005</v>
      </c>
      <c r="M36" s="12">
        <v>549039.93000000005</v>
      </c>
      <c r="N36" s="12">
        <v>546183.93000000005</v>
      </c>
      <c r="O36" s="12">
        <v>536267.53</v>
      </c>
      <c r="Q36" s="102">
        <v>521645.74</v>
      </c>
    </row>
    <row r="37" spans="1:20" ht="18" customHeight="1" x14ac:dyDescent="0.35">
      <c r="A37" s="9" t="s">
        <v>85</v>
      </c>
      <c r="B37" s="10" t="s">
        <v>86</v>
      </c>
      <c r="C37" s="10" t="s">
        <v>34</v>
      </c>
      <c r="D37" s="10" t="s">
        <v>14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  <c r="L37" s="12">
        <v>140856</v>
      </c>
      <c r="M37" s="12">
        <v>140856</v>
      </c>
      <c r="N37" s="12">
        <v>140856</v>
      </c>
      <c r="O37" s="12">
        <v>140856</v>
      </c>
      <c r="Q37" s="102">
        <v>140856</v>
      </c>
    </row>
    <row r="38" spans="1:20" ht="18" customHeight="1" x14ac:dyDescent="0.35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  <c r="L38" s="12">
        <v>6686</v>
      </c>
      <c r="M38" s="12">
        <v>6686</v>
      </c>
      <c r="N38" s="12">
        <v>6686</v>
      </c>
      <c r="O38" s="12">
        <v>6686</v>
      </c>
      <c r="Q38" s="102">
        <v>6686</v>
      </c>
    </row>
    <row r="39" spans="1:20" ht="18" customHeight="1" x14ac:dyDescent="0.35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187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Q39" s="102">
        <v>0</v>
      </c>
    </row>
    <row r="40" spans="1:20" ht="18" customHeight="1" x14ac:dyDescent="0.35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  <c r="L40" s="12">
        <v>13561.83</v>
      </c>
      <c r="M40" s="12">
        <v>13562.66</v>
      </c>
      <c r="N40" s="12">
        <v>13563.58</v>
      </c>
      <c r="O40" s="12">
        <v>13564</v>
      </c>
      <c r="Q40" s="102">
        <v>13564</v>
      </c>
    </row>
    <row r="41" spans="1:20" ht="18" customHeight="1" x14ac:dyDescent="0.35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  <c r="L41" s="12">
        <v>1058965</v>
      </c>
      <c r="M41" s="12">
        <v>1058965</v>
      </c>
      <c r="N41" s="12">
        <v>1058965</v>
      </c>
      <c r="O41" s="12">
        <v>1058965</v>
      </c>
      <c r="Q41" s="102">
        <v>1058965</v>
      </c>
    </row>
    <row r="42" spans="1:20" ht="18" customHeight="1" x14ac:dyDescent="0.35">
      <c r="A42" s="9"/>
      <c r="B42" s="10"/>
      <c r="C42" s="10" t="s">
        <v>81</v>
      </c>
      <c r="D42" s="10" t="s">
        <v>14</v>
      </c>
      <c r="E42" s="11" t="s">
        <v>186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  <c r="L42" s="12">
        <v>133819</v>
      </c>
      <c r="M42" s="12">
        <v>133818.60999999999</v>
      </c>
      <c r="N42" s="12">
        <v>133818.60999999999</v>
      </c>
      <c r="O42" s="12">
        <v>133818.60999999999</v>
      </c>
      <c r="Q42" s="102">
        <v>133819</v>
      </c>
    </row>
    <row r="43" spans="1:20" ht="18" customHeight="1" x14ac:dyDescent="0.35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  <c r="L43" s="12">
        <v>1811.23</v>
      </c>
      <c r="M43" s="12">
        <v>1811.26</v>
      </c>
      <c r="N43" s="12">
        <v>1811.29</v>
      </c>
      <c r="O43" s="12">
        <v>1811.32</v>
      </c>
      <c r="Q43" s="102">
        <v>1811.32</v>
      </c>
    </row>
    <row r="44" spans="1:20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  <c r="L44" s="12">
        <v>1619.68</v>
      </c>
      <c r="M44" s="12">
        <v>1619.71</v>
      </c>
      <c r="N44" s="12">
        <v>1619.73</v>
      </c>
      <c r="O44" s="12">
        <v>1619.76</v>
      </c>
      <c r="Q44" s="102">
        <v>1619.76</v>
      </c>
    </row>
    <row r="45" spans="1:20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  <c r="L45" s="12">
        <v>11241.22</v>
      </c>
      <c r="M45" s="12">
        <v>11241.39</v>
      </c>
      <c r="N45" s="12">
        <v>11241.58</v>
      </c>
      <c r="O45" s="12">
        <v>11241.77</v>
      </c>
      <c r="Q45" s="102">
        <v>11241.78</v>
      </c>
    </row>
    <row r="46" spans="1:20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  <c r="L46" s="12">
        <v>628.39</v>
      </c>
      <c r="M46" s="12">
        <v>628.4</v>
      </c>
      <c r="N46" s="12">
        <v>628.41</v>
      </c>
      <c r="O46" s="12">
        <v>628</v>
      </c>
      <c r="Q46" s="102">
        <v>628.41999999999996</v>
      </c>
    </row>
    <row r="47" spans="1:20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  <c r="L47" s="12">
        <v>28086</v>
      </c>
      <c r="M47" s="12">
        <v>28086.51</v>
      </c>
      <c r="N47" s="12">
        <v>28086.99</v>
      </c>
      <c r="O47" s="12">
        <v>28087.45</v>
      </c>
      <c r="Q47" s="102">
        <v>28087.49</v>
      </c>
    </row>
    <row r="48" spans="1:20" ht="18" customHeight="1" thickBot="1" x14ac:dyDescent="0.35">
      <c r="A48" s="37"/>
      <c r="B48" s="38"/>
      <c r="C48" s="38"/>
      <c r="D48" s="38"/>
      <c r="E48" s="41" t="s">
        <v>173</v>
      </c>
      <c r="F48" s="42">
        <f>SUM(F9:F47)</f>
        <v>22550334.259999998</v>
      </c>
      <c r="G48" s="42">
        <f t="shared" ref="G48:M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23436117.620000005</v>
      </c>
      <c r="K48" s="42">
        <f t="shared" si="1"/>
        <v>19607426.020000003</v>
      </c>
      <c r="L48" s="42">
        <f t="shared" si="1"/>
        <v>20641492.439999998</v>
      </c>
      <c r="M48" s="42">
        <f t="shared" si="1"/>
        <v>22454111.980000004</v>
      </c>
      <c r="N48" s="42">
        <f t="shared" ref="N48:Q48" si="2">SUM(N9:N47)</f>
        <v>23621532.159999993</v>
      </c>
      <c r="O48" s="42">
        <f t="shared" si="2"/>
        <v>23987072.200000003</v>
      </c>
      <c r="Q48" s="104">
        <f t="shared" si="2"/>
        <v>23501753.469999999</v>
      </c>
    </row>
    <row r="49" spans="1:20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  <c r="L49" s="39"/>
      <c r="M49" s="39"/>
      <c r="N49" s="39"/>
      <c r="O49" s="39"/>
      <c r="Q49" s="39"/>
    </row>
    <row r="50" spans="1:20" ht="19.5" thickBot="1" x14ac:dyDescent="0.35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M50" si="3">G7+G48</f>
        <v>27333150.599999998</v>
      </c>
      <c r="H50" s="42">
        <f t="shared" si="3"/>
        <v>28220657.93</v>
      </c>
      <c r="I50" s="42">
        <f t="shared" si="3"/>
        <v>44254588.219999999</v>
      </c>
      <c r="J50" s="42">
        <f t="shared" si="3"/>
        <v>28585362.580000006</v>
      </c>
      <c r="K50" s="42">
        <f t="shared" si="3"/>
        <v>22044993.310000002</v>
      </c>
      <c r="L50" s="42">
        <f t="shared" si="3"/>
        <v>22736657.609999999</v>
      </c>
      <c r="M50" s="42">
        <f t="shared" si="3"/>
        <v>40101631.609999999</v>
      </c>
      <c r="N50" s="42">
        <f t="shared" ref="N50:Q50" si="4">N7+N48</f>
        <v>25578104.669999994</v>
      </c>
      <c r="O50" s="42">
        <f t="shared" si="4"/>
        <v>26000419.500000004</v>
      </c>
      <c r="Q50" s="104">
        <f t="shared" si="4"/>
        <v>39259204.969999999</v>
      </c>
    </row>
    <row r="51" spans="1:20" ht="19.5" thickTop="1" x14ac:dyDescent="0.3">
      <c r="A51" s="13"/>
      <c r="B51" s="14"/>
      <c r="C51" s="14"/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13"/>
    </row>
    <row r="52" spans="1:20" ht="23.25" x14ac:dyDescent="0.35">
      <c r="A52" s="122" t="s">
        <v>201</v>
      </c>
      <c r="B52" s="122"/>
      <c r="C52" s="122"/>
      <c r="D52" s="122"/>
      <c r="E52" s="122"/>
      <c r="F52" s="13"/>
      <c r="G52" s="13"/>
      <c r="H52" s="13"/>
      <c r="I52" s="13"/>
      <c r="J52" s="13"/>
      <c r="K52" s="13"/>
      <c r="L52" s="13"/>
      <c r="M52" s="13"/>
      <c r="N52" s="13"/>
      <c r="O52" s="13"/>
      <c r="Q52" s="13"/>
    </row>
    <row r="53" spans="1:20" ht="18.75" x14ac:dyDescent="0.3">
      <c r="A53" s="3"/>
      <c r="B53" s="4"/>
      <c r="C53" s="4"/>
      <c r="D53" s="4"/>
      <c r="E53" s="3"/>
      <c r="F53" s="5">
        <v>41820</v>
      </c>
      <c r="G53" s="5">
        <v>41882</v>
      </c>
      <c r="H53" s="5">
        <v>41912</v>
      </c>
      <c r="I53" s="5">
        <v>41943</v>
      </c>
      <c r="J53" s="5">
        <v>41973</v>
      </c>
      <c r="K53" s="5">
        <v>42004</v>
      </c>
      <c r="L53" s="5">
        <v>42035</v>
      </c>
      <c r="M53" s="5">
        <v>42063</v>
      </c>
      <c r="N53" s="5">
        <v>42094</v>
      </c>
      <c r="O53" s="5">
        <v>42124</v>
      </c>
      <c r="Q53" s="5">
        <v>42155</v>
      </c>
    </row>
    <row r="54" spans="1:20" ht="18.75" x14ac:dyDescent="0.3">
      <c r="A54" s="15" t="s">
        <v>3</v>
      </c>
      <c r="B54" s="7" t="s">
        <v>106</v>
      </c>
      <c r="C54" s="7" t="s">
        <v>5</v>
      </c>
      <c r="D54" s="7"/>
      <c r="E54" s="6" t="s">
        <v>7</v>
      </c>
      <c r="F54" s="16" t="s">
        <v>8</v>
      </c>
      <c r="G54" s="16" t="s">
        <v>8</v>
      </c>
      <c r="H54" s="16" t="s">
        <v>8</v>
      </c>
      <c r="I54" s="16" t="s">
        <v>8</v>
      </c>
      <c r="J54" s="16" t="s">
        <v>8</v>
      </c>
      <c r="K54" s="16" t="s">
        <v>8</v>
      </c>
      <c r="L54" s="16" t="s">
        <v>8</v>
      </c>
      <c r="M54" s="16" t="s">
        <v>8</v>
      </c>
      <c r="N54" s="16" t="s">
        <v>8</v>
      </c>
      <c r="O54" s="16" t="s">
        <v>8</v>
      </c>
      <c r="Q54" s="107" t="s">
        <v>8</v>
      </c>
    </row>
    <row r="55" spans="1:20" ht="18.75" x14ac:dyDescent="0.3">
      <c r="A55" s="9" t="s">
        <v>34</v>
      </c>
      <c r="B55" s="10" t="s">
        <v>39</v>
      </c>
      <c r="C55" s="10" t="s">
        <v>34</v>
      </c>
      <c r="D55" s="10"/>
      <c r="E55" s="11" t="s">
        <v>107</v>
      </c>
      <c r="F55" s="17">
        <v>2615444.46</v>
      </c>
      <c r="G55" s="17">
        <v>-1741288</v>
      </c>
      <c r="H55" s="17">
        <v>-1015151.97</v>
      </c>
      <c r="I55" s="17">
        <v>-1378682.43</v>
      </c>
      <c r="J55" s="17">
        <v>-1915698.86</v>
      </c>
      <c r="K55" s="17">
        <v>-1205906.31</v>
      </c>
      <c r="L55" s="17">
        <f>-1961345.94+975996.42</f>
        <v>-985349.5199999999</v>
      </c>
      <c r="M55" s="17">
        <v>-2278285.37</v>
      </c>
      <c r="N55" s="17">
        <v>-2594717.0699999998</v>
      </c>
      <c r="O55" s="17">
        <v>-2706193.07</v>
      </c>
      <c r="Q55" s="108">
        <v>0</v>
      </c>
      <c r="R55" s="118" t="s">
        <v>209</v>
      </c>
    </row>
    <row r="56" spans="1:20" ht="18.75" x14ac:dyDescent="0.3">
      <c r="A56" s="9" t="s">
        <v>27</v>
      </c>
      <c r="B56" s="10" t="s">
        <v>108</v>
      </c>
      <c r="C56" s="10" t="s">
        <v>29</v>
      </c>
      <c r="D56" s="10"/>
      <c r="E56" s="11" t="s">
        <v>109</v>
      </c>
      <c r="F56" s="17">
        <v>415438.5</v>
      </c>
      <c r="G56" s="17">
        <v>-2510.36</v>
      </c>
      <c r="H56" s="17">
        <v>-756375.34</v>
      </c>
      <c r="I56" s="17">
        <v>-482156.77</v>
      </c>
      <c r="J56" s="17">
        <v>-165347.56</v>
      </c>
      <c r="K56" s="17">
        <v>-371735.8</v>
      </c>
      <c r="L56" s="17">
        <v>73808.210000000006</v>
      </c>
      <c r="M56" s="17">
        <v>513675.17</v>
      </c>
      <c r="N56" s="17">
        <v>1025497</v>
      </c>
      <c r="O56" s="17">
        <v>1416837.1200000001</v>
      </c>
      <c r="Q56" s="108">
        <v>1623313.35</v>
      </c>
      <c r="R56" s="118" t="s">
        <v>208</v>
      </c>
    </row>
    <row r="57" spans="1:20" s="1" customFormat="1" ht="18.75" x14ac:dyDescent="0.3">
      <c r="A57" s="9">
        <v>230</v>
      </c>
      <c r="B57" s="10" t="s">
        <v>119</v>
      </c>
      <c r="C57" s="10" t="s">
        <v>120</v>
      </c>
      <c r="D57" s="10"/>
      <c r="E57" s="11" t="s">
        <v>121</v>
      </c>
      <c r="F57" s="17">
        <v>79462</v>
      </c>
      <c r="G57" s="17">
        <v>55005</v>
      </c>
      <c r="H57" s="17">
        <v>108765</v>
      </c>
      <c r="I57" s="17">
        <v>65093.13</v>
      </c>
      <c r="J57" s="17">
        <v>61631.86</v>
      </c>
      <c r="K57" s="17">
        <v>97891.72</v>
      </c>
      <c r="L57" s="17">
        <v>179531.25</v>
      </c>
      <c r="M57" s="17">
        <v>222217.09</v>
      </c>
      <c r="N57" s="17">
        <v>116767.18</v>
      </c>
      <c r="O57" s="17">
        <v>167960</v>
      </c>
      <c r="Q57" s="108">
        <v>182832.66</v>
      </c>
      <c r="R57" s="119"/>
      <c r="S57" s="22"/>
      <c r="T57" s="22"/>
    </row>
    <row r="58" spans="1:20" s="1" customFormat="1" ht="18.75" x14ac:dyDescent="0.3">
      <c r="A58" s="9"/>
      <c r="B58" s="10"/>
      <c r="C58" s="10" t="s">
        <v>196</v>
      </c>
      <c r="D58" s="10"/>
      <c r="E58" s="11" t="s">
        <v>196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-663188.97</v>
      </c>
      <c r="L58" s="17">
        <v>0</v>
      </c>
      <c r="M58" s="17">
        <v>549.16</v>
      </c>
      <c r="N58" s="17">
        <v>0</v>
      </c>
      <c r="O58" s="17">
        <v>0</v>
      </c>
      <c r="Q58" s="108">
        <v>0</v>
      </c>
      <c r="R58" s="119"/>
      <c r="S58" s="22"/>
      <c r="T58" s="22"/>
    </row>
    <row r="59" spans="1:20" ht="18.75" x14ac:dyDescent="0.3">
      <c r="A59" s="9" t="s">
        <v>44</v>
      </c>
      <c r="B59" s="10" t="s">
        <v>110</v>
      </c>
      <c r="C59" s="10" t="s">
        <v>46</v>
      </c>
      <c r="D59" s="10"/>
      <c r="E59" s="11" t="s">
        <v>111</v>
      </c>
      <c r="F59" s="17">
        <v>1613585.97</v>
      </c>
      <c r="G59" s="17">
        <v>1543320.11</v>
      </c>
      <c r="H59" s="17">
        <v>1494367</v>
      </c>
      <c r="I59" s="17">
        <v>1800032.08</v>
      </c>
      <c r="J59" s="17">
        <v>1886755.1</v>
      </c>
      <c r="K59" s="17">
        <v>1944838.61</v>
      </c>
      <c r="L59" s="17">
        <v>1938000.7</v>
      </c>
      <c r="M59" s="17">
        <v>1778484.94</v>
      </c>
      <c r="N59" s="17">
        <v>1600948.96</v>
      </c>
      <c r="O59" s="17">
        <v>1602898.21</v>
      </c>
      <c r="Q59" s="108">
        <v>691433.63</v>
      </c>
      <c r="R59" s="118" t="s">
        <v>212</v>
      </c>
    </row>
    <row r="60" spans="1:20" ht="18.75" x14ac:dyDescent="0.3">
      <c r="A60" s="9" t="s">
        <v>23</v>
      </c>
      <c r="B60" s="10" t="s">
        <v>112</v>
      </c>
      <c r="C60" s="10" t="s">
        <v>25</v>
      </c>
      <c r="D60" s="10"/>
      <c r="E60" s="11" t="s">
        <v>113</v>
      </c>
      <c r="F60" s="17">
        <v>951166.57</v>
      </c>
      <c r="G60" s="17">
        <v>1444373</v>
      </c>
      <c r="H60" s="17">
        <v>822265</v>
      </c>
      <c r="I60" s="17">
        <v>2272217.31</v>
      </c>
      <c r="J60" s="17">
        <v>2608866.5299999998</v>
      </c>
      <c r="K60" s="17">
        <v>1430976.08</v>
      </c>
      <c r="L60" s="17">
        <v>2429749.9900000002</v>
      </c>
      <c r="M60" s="17">
        <v>1923946.53</v>
      </c>
      <c r="N60" s="17">
        <v>580236.6</v>
      </c>
      <c r="O60" s="17">
        <v>454363.57</v>
      </c>
      <c r="Q60" s="108">
        <v>1030291.01</v>
      </c>
      <c r="R60" s="118"/>
    </row>
    <row r="61" spans="1:20" ht="18.75" x14ac:dyDescent="0.3">
      <c r="A61" s="9"/>
      <c r="B61" s="10"/>
      <c r="C61" s="10" t="s">
        <v>194</v>
      </c>
      <c r="D61" s="10"/>
      <c r="E61" s="11" t="s">
        <v>195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-1698006.43</v>
      </c>
      <c r="L61" s="17">
        <v>-1767653.89</v>
      </c>
      <c r="M61" s="17">
        <v>0</v>
      </c>
      <c r="N61" s="17">
        <v>0</v>
      </c>
      <c r="O61" s="17">
        <v>0</v>
      </c>
      <c r="Q61" s="108">
        <v>0</v>
      </c>
    </row>
    <row r="62" spans="1:20" ht="18.75" x14ac:dyDescent="0.3">
      <c r="A62" s="9" t="s">
        <v>114</v>
      </c>
      <c r="B62" s="10" t="s">
        <v>115</v>
      </c>
      <c r="C62" s="10" t="s">
        <v>21</v>
      </c>
      <c r="D62" s="10"/>
      <c r="E62" s="11" t="s">
        <v>116</v>
      </c>
      <c r="F62" s="17">
        <v>16936492</v>
      </c>
      <c r="G62" s="17">
        <v>16936491.5</v>
      </c>
      <c r="H62" s="17">
        <v>16936492</v>
      </c>
      <c r="I62" s="17">
        <v>16936492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Q62" s="108">
        <v>0</v>
      </c>
    </row>
    <row r="63" spans="1:20" ht="18.75" x14ac:dyDescent="0.3">
      <c r="A63" s="9"/>
      <c r="B63" s="10"/>
      <c r="C63" s="10" t="s">
        <v>73</v>
      </c>
      <c r="D63" s="10"/>
      <c r="E63" s="11" t="s">
        <v>73</v>
      </c>
      <c r="F63" s="17">
        <v>0</v>
      </c>
      <c r="G63" s="17"/>
      <c r="H63" s="17"/>
      <c r="I63" s="17"/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Q63" s="108">
        <v>167612.54999999999</v>
      </c>
    </row>
    <row r="64" spans="1:20" ht="18.75" x14ac:dyDescent="0.3">
      <c r="A64" s="9"/>
      <c r="B64" s="10"/>
      <c r="C64" s="10"/>
      <c r="D64" s="10"/>
      <c r="E64" s="6" t="s">
        <v>117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Q64" s="108">
        <v>0</v>
      </c>
    </row>
    <row r="65" spans="1:20" ht="19.5" thickBot="1" x14ac:dyDescent="0.35">
      <c r="A65" s="13" t="s">
        <v>118</v>
      </c>
      <c r="B65" s="14"/>
      <c r="C65" s="14"/>
      <c r="D65" s="14"/>
      <c r="E65" s="13"/>
      <c r="F65" s="18">
        <f t="shared" ref="F65:Q65" si="5">SUM(F55:F64)</f>
        <v>22611589.5</v>
      </c>
      <c r="G65" s="18">
        <f t="shared" si="5"/>
        <v>18235391.25</v>
      </c>
      <c r="H65" s="18">
        <f t="shared" si="5"/>
        <v>17590361.690000001</v>
      </c>
      <c r="I65" s="18">
        <f t="shared" si="5"/>
        <v>19212995.32</v>
      </c>
      <c r="J65" s="18">
        <f t="shared" si="5"/>
        <v>2476207.0699999998</v>
      </c>
      <c r="K65" s="18">
        <f t="shared" si="5"/>
        <v>-465131.10000000009</v>
      </c>
      <c r="L65" s="18">
        <f t="shared" si="5"/>
        <v>1868086.7400000005</v>
      </c>
      <c r="M65" s="18">
        <f t="shared" si="5"/>
        <v>2160587.5199999996</v>
      </c>
      <c r="N65" s="18">
        <f t="shared" si="5"/>
        <v>728732.67</v>
      </c>
      <c r="O65" s="18">
        <f t="shared" si="5"/>
        <v>935865.83000000031</v>
      </c>
      <c r="Q65" s="109">
        <f t="shared" si="5"/>
        <v>3695483.2</v>
      </c>
    </row>
    <row r="66" spans="1:20" ht="15.75" thickTop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</row>
    <row r="67" spans="1:20" x14ac:dyDescent="0.25">
      <c r="A67" s="1"/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1"/>
    </row>
    <row r="68" spans="1:20" s="1" customFormat="1" ht="15" customHeight="1" x14ac:dyDescent="0.35">
      <c r="B68" s="20"/>
      <c r="C68" s="21"/>
      <c r="D68" s="21"/>
      <c r="E68" s="21"/>
      <c r="F68" s="22"/>
      <c r="R68" s="22"/>
      <c r="S68" s="22"/>
      <c r="T68" s="22"/>
    </row>
    <row r="69" spans="1:20" s="1" customFormat="1" ht="15" customHeight="1" x14ac:dyDescent="0.35">
      <c r="B69" s="20"/>
      <c r="C69" s="21"/>
      <c r="D69" s="21"/>
      <c r="E69" s="21"/>
      <c r="F69" s="22"/>
      <c r="R69" s="22"/>
      <c r="S69" s="22"/>
      <c r="T69" s="22"/>
    </row>
    <row r="70" spans="1:20" s="1" customFormat="1" ht="15" customHeight="1" x14ac:dyDescent="0.35">
      <c r="B70" s="20"/>
      <c r="C70" s="21"/>
      <c r="D70" s="21"/>
      <c r="E70" s="21"/>
      <c r="F70" s="22"/>
      <c r="R70" s="22"/>
      <c r="S70" s="22"/>
      <c r="T70" s="22"/>
    </row>
    <row r="71" spans="1:20" s="1" customFormat="1" ht="15" customHeight="1" x14ac:dyDescent="0.35">
      <c r="B71" s="20"/>
      <c r="C71" s="21"/>
      <c r="D71" s="21"/>
      <c r="E71" s="21"/>
      <c r="F71" s="22"/>
      <c r="R71" s="22"/>
      <c r="S71" s="22"/>
      <c r="T71" s="22"/>
    </row>
    <row r="72" spans="1:20" s="1" customFormat="1" ht="15" customHeight="1" x14ac:dyDescent="0.35">
      <c r="B72" s="115" t="s">
        <v>210</v>
      </c>
      <c r="C72" s="116" t="s">
        <v>213</v>
      </c>
      <c r="D72" s="116"/>
      <c r="E72" s="116"/>
      <c r="F72" s="22"/>
      <c r="R72" s="22"/>
      <c r="S72" s="22"/>
      <c r="T72" s="22"/>
    </row>
    <row r="73" spans="1:20" s="1" customFormat="1" ht="15" customHeight="1" x14ac:dyDescent="0.35">
      <c r="B73" s="115"/>
      <c r="C73" s="116"/>
      <c r="D73" s="116"/>
      <c r="E73" s="116"/>
      <c r="F73" s="22"/>
      <c r="R73" s="22"/>
      <c r="S73" s="22"/>
      <c r="T73" s="22"/>
    </row>
    <row r="74" spans="1:20" ht="15" customHeight="1" x14ac:dyDescent="0.35">
      <c r="B74" s="115" t="s">
        <v>211</v>
      </c>
      <c r="C74" s="116" t="s">
        <v>218</v>
      </c>
      <c r="D74" s="116"/>
      <c r="E74" s="116"/>
    </row>
    <row r="75" spans="1:20" ht="15" customHeight="1" x14ac:dyDescent="0.35">
      <c r="B75" s="115"/>
      <c r="C75" s="116"/>
      <c r="D75" s="116"/>
      <c r="E75" s="116"/>
    </row>
    <row r="76" spans="1:20" ht="15" customHeight="1" x14ac:dyDescent="0.35">
      <c r="B76" s="115" t="s">
        <v>208</v>
      </c>
      <c r="C76" s="116" t="s">
        <v>216</v>
      </c>
      <c r="D76" s="116"/>
      <c r="E76" s="116"/>
    </row>
    <row r="77" spans="1:20" ht="15" customHeight="1" x14ac:dyDescent="0.35">
      <c r="B77" s="115"/>
      <c r="C77" s="116"/>
      <c r="D77" s="116"/>
      <c r="E77" s="116"/>
    </row>
    <row r="78" spans="1:20" ht="15" customHeight="1" x14ac:dyDescent="0.35">
      <c r="B78" s="115" t="s">
        <v>212</v>
      </c>
      <c r="C78" s="116" t="s">
        <v>214</v>
      </c>
      <c r="D78" s="116"/>
      <c r="E78" s="116"/>
    </row>
    <row r="79" spans="1:20" s="114" customFormat="1" ht="15" customHeight="1" x14ac:dyDescent="0.35">
      <c r="B79" s="115"/>
      <c r="C79" s="116" t="s">
        <v>215</v>
      </c>
      <c r="D79" s="116"/>
      <c r="E79" s="116"/>
      <c r="R79" s="110"/>
      <c r="S79" s="110"/>
      <c r="T79" s="110"/>
    </row>
    <row r="80" spans="1:20" s="114" customFormat="1" ht="15" customHeight="1" x14ac:dyDescent="0.35">
      <c r="B80" s="115"/>
      <c r="C80" s="116"/>
      <c r="D80" s="116"/>
      <c r="E80" s="116"/>
      <c r="R80" s="110"/>
      <c r="S80" s="110"/>
      <c r="T80" s="110"/>
    </row>
    <row r="81" spans="2:5" ht="15" customHeight="1" x14ac:dyDescent="0.35">
      <c r="B81" s="115" t="s">
        <v>209</v>
      </c>
      <c r="C81" s="116" t="s">
        <v>217</v>
      </c>
      <c r="D81" s="116"/>
      <c r="E81" s="116"/>
    </row>
    <row r="82" spans="2:5" ht="18.75" x14ac:dyDescent="0.3">
      <c r="C82" s="116"/>
    </row>
  </sheetData>
  <mergeCells count="3">
    <mergeCell ref="A1:G1"/>
    <mergeCell ref="A2:E2"/>
    <mergeCell ref="A52:E52"/>
  </mergeCells>
  <pageMargins left="0.7" right="0.7" top="0.25" bottom="0.5" header="0.3" footer="0.3"/>
  <pageSetup paperSize="5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5"/>
  <sheetViews>
    <sheetView topLeftCell="D307" workbookViewId="0">
      <selection activeCell="S335" sqref="S335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7" t="s">
        <v>159</v>
      </c>
      <c r="O1" s="140"/>
      <c r="P1" s="140"/>
      <c r="Q1" s="140"/>
      <c r="R1" s="140"/>
      <c r="S1" s="140"/>
      <c r="T1" s="140"/>
      <c r="U1" s="140"/>
      <c r="V1" s="140"/>
      <c r="W1" s="140"/>
      <c r="X1" s="23"/>
    </row>
    <row r="2" spans="1:24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39" t="s">
        <v>122</v>
      </c>
      <c r="N2" s="140"/>
      <c r="O2" s="25" t="s">
        <v>123</v>
      </c>
      <c r="P2" s="25" t="s">
        <v>124</v>
      </c>
      <c r="Q2" s="25" t="s">
        <v>125</v>
      </c>
      <c r="R2" s="25" t="s">
        <v>126</v>
      </c>
      <c r="S2" s="25" t="s">
        <v>126</v>
      </c>
      <c r="T2" s="25" t="s">
        <v>127</v>
      </c>
      <c r="U2" s="25" t="s">
        <v>128</v>
      </c>
      <c r="V2" s="23"/>
      <c r="W2" s="23"/>
      <c r="X2" s="23"/>
    </row>
    <row r="3" spans="1:24" x14ac:dyDescent="0.25">
      <c r="A3" s="148" t="s">
        <v>106</v>
      </c>
      <c r="B3" s="149"/>
      <c r="C3" s="149"/>
      <c r="D3" s="149"/>
      <c r="E3" s="149"/>
      <c r="F3" s="149"/>
      <c r="G3" s="148" t="s">
        <v>7</v>
      </c>
      <c r="H3" s="149"/>
      <c r="I3" s="149"/>
      <c r="J3" s="149"/>
      <c r="K3" s="149"/>
      <c r="L3" s="149"/>
      <c r="M3" s="150" t="s">
        <v>123</v>
      </c>
      <c r="N3" s="149"/>
      <c r="O3" s="26" t="s">
        <v>129</v>
      </c>
      <c r="P3" s="26" t="s">
        <v>123</v>
      </c>
      <c r="Q3" s="26" t="s">
        <v>130</v>
      </c>
      <c r="R3" s="26" t="s">
        <v>131</v>
      </c>
      <c r="S3" s="26" t="s">
        <v>130</v>
      </c>
      <c r="T3" s="26" t="s">
        <v>130</v>
      </c>
      <c r="U3" s="26" t="s">
        <v>132</v>
      </c>
      <c r="V3" s="23"/>
      <c r="W3" s="23"/>
      <c r="X3" s="23"/>
    </row>
    <row r="4" spans="1:24" x14ac:dyDescent="0.25">
      <c r="A4" s="144" t="s">
        <v>160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4"/>
      <c r="N4" s="140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144" t="s">
        <v>133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4"/>
      <c r="N5" s="140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144" t="s">
        <v>161</v>
      </c>
      <c r="D6" s="140"/>
      <c r="E6" s="140"/>
      <c r="F6" s="140"/>
      <c r="G6" s="140"/>
      <c r="H6" s="140"/>
      <c r="I6" s="140"/>
      <c r="J6" s="140"/>
      <c r="K6" s="140"/>
      <c r="L6" s="140"/>
      <c r="M6" s="144"/>
      <c r="N6" s="140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144" t="s">
        <v>162</v>
      </c>
      <c r="E7" s="140"/>
      <c r="F7" s="140"/>
      <c r="G7" s="140"/>
      <c r="H7" s="140"/>
      <c r="I7" s="140"/>
      <c r="J7" s="140"/>
      <c r="K7" s="140"/>
      <c r="L7" s="140"/>
      <c r="M7" s="144"/>
      <c r="N7" s="140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144" t="s">
        <v>163</v>
      </c>
      <c r="F8" s="140"/>
      <c r="G8" s="140"/>
      <c r="H8" s="140"/>
      <c r="I8" s="140"/>
      <c r="J8" s="140"/>
      <c r="K8" s="140"/>
      <c r="L8" s="140"/>
      <c r="M8" s="144"/>
      <c r="N8" s="140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144" t="s">
        <v>134</v>
      </c>
      <c r="B9" s="140"/>
      <c r="C9" s="140"/>
      <c r="D9" s="140"/>
      <c r="E9" s="140"/>
      <c r="F9" s="140"/>
      <c r="G9" s="144" t="s">
        <v>135</v>
      </c>
      <c r="H9" s="140"/>
      <c r="I9" s="140"/>
      <c r="J9" s="140"/>
      <c r="K9" s="140"/>
      <c r="L9" s="140"/>
      <c r="M9" s="141">
        <v>0</v>
      </c>
      <c r="N9" s="140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136</v>
      </c>
      <c r="V9" s="23"/>
      <c r="W9" s="23"/>
      <c r="X9" s="23"/>
    </row>
    <row r="10" spans="1:24" x14ac:dyDescent="0.25">
      <c r="A10" s="146" t="s">
        <v>137</v>
      </c>
      <c r="B10" s="140"/>
      <c r="C10" s="140"/>
      <c r="D10" s="140"/>
      <c r="E10" s="140"/>
      <c r="F10" s="140"/>
      <c r="G10" s="146" t="s">
        <v>138</v>
      </c>
      <c r="H10" s="140"/>
      <c r="I10" s="140"/>
      <c r="J10" s="140"/>
      <c r="K10" s="140"/>
      <c r="L10" s="140"/>
      <c r="M10" s="144"/>
      <c r="N10" s="140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144" t="s">
        <v>139</v>
      </c>
      <c r="B11" s="140"/>
      <c r="C11" s="140"/>
      <c r="D11" s="140"/>
      <c r="E11" s="140"/>
      <c r="F11" s="140"/>
      <c r="G11" s="144" t="s">
        <v>140</v>
      </c>
      <c r="H11" s="140"/>
      <c r="I11" s="140"/>
      <c r="J11" s="140"/>
      <c r="K11" s="140"/>
      <c r="L11" s="140"/>
      <c r="M11" s="141">
        <v>0</v>
      </c>
      <c r="N11" s="140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136</v>
      </c>
      <c r="V11" s="23"/>
      <c r="W11" s="23"/>
      <c r="X11" s="23"/>
    </row>
    <row r="12" spans="1:24" x14ac:dyDescent="0.25">
      <c r="A12" s="145" t="s">
        <v>164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2">
        <v>0</v>
      </c>
      <c r="N12" s="143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136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139" t="s">
        <v>165</v>
      </c>
      <c r="F13" s="140"/>
      <c r="G13" s="140"/>
      <c r="H13" s="140"/>
      <c r="I13" s="140"/>
      <c r="J13" s="140"/>
      <c r="K13" s="140"/>
      <c r="L13" s="140"/>
      <c r="M13" s="142">
        <v>0</v>
      </c>
      <c r="N13" s="143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136</v>
      </c>
      <c r="V13" s="23"/>
      <c r="W13" s="23"/>
      <c r="X13" s="23"/>
    </row>
    <row r="14" spans="1:24" x14ac:dyDescent="0.25">
      <c r="A14" s="27"/>
      <c r="B14" s="31"/>
      <c r="C14" s="25"/>
      <c r="D14" s="139" t="s">
        <v>166</v>
      </c>
      <c r="E14" s="140"/>
      <c r="F14" s="140"/>
      <c r="G14" s="140"/>
      <c r="H14" s="140"/>
      <c r="I14" s="140"/>
      <c r="J14" s="140"/>
      <c r="K14" s="140"/>
      <c r="L14" s="140"/>
      <c r="M14" s="142">
        <v>0</v>
      </c>
      <c r="N14" s="143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136</v>
      </c>
      <c r="V14" s="23"/>
      <c r="W14" s="23"/>
      <c r="X14" s="23"/>
    </row>
    <row r="15" spans="1:24" x14ac:dyDescent="0.25">
      <c r="A15" s="27"/>
      <c r="B15" s="25"/>
      <c r="C15" s="139" t="s">
        <v>167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2">
        <v>0</v>
      </c>
      <c r="N15" s="143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136</v>
      </c>
      <c r="V15" s="23"/>
      <c r="W15" s="23"/>
      <c r="X15" s="23"/>
    </row>
    <row r="16" spans="1:24" x14ac:dyDescent="0.25">
      <c r="A16" s="27"/>
      <c r="B16" s="139" t="s">
        <v>141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2">
        <v>0</v>
      </c>
      <c r="N16" s="143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136</v>
      </c>
      <c r="V16" s="23"/>
      <c r="W16" s="23"/>
      <c r="X16" s="23"/>
    </row>
    <row r="17" spans="1:24" x14ac:dyDescent="0.25">
      <c r="A17" s="27"/>
      <c r="B17" s="144" t="s">
        <v>142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4"/>
      <c r="N17" s="140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144" t="s">
        <v>161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4"/>
      <c r="N18" s="140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144" t="s">
        <v>162</v>
      </c>
      <c r="E19" s="140"/>
      <c r="F19" s="140"/>
      <c r="G19" s="140"/>
      <c r="H19" s="140"/>
      <c r="I19" s="140"/>
      <c r="J19" s="140"/>
      <c r="K19" s="140"/>
      <c r="L19" s="140"/>
      <c r="M19" s="144"/>
      <c r="N19" s="140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144" t="s">
        <v>163</v>
      </c>
      <c r="F20" s="140"/>
      <c r="G20" s="140"/>
      <c r="H20" s="140"/>
      <c r="I20" s="140"/>
      <c r="J20" s="140"/>
      <c r="K20" s="140"/>
      <c r="L20" s="140"/>
      <c r="M20" s="144"/>
      <c r="N20" s="140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146" t="s">
        <v>143</v>
      </c>
      <c r="B21" s="140"/>
      <c r="C21" s="140"/>
      <c r="D21" s="140"/>
      <c r="E21" s="140"/>
      <c r="F21" s="140"/>
      <c r="G21" s="146" t="s">
        <v>144</v>
      </c>
      <c r="H21" s="140"/>
      <c r="I21" s="140"/>
      <c r="J21" s="140"/>
      <c r="K21" s="140"/>
      <c r="L21" s="140"/>
      <c r="M21" s="144"/>
      <c r="N21" s="140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144" t="s">
        <v>145</v>
      </c>
      <c r="B22" s="140"/>
      <c r="C22" s="140"/>
      <c r="D22" s="140"/>
      <c r="E22" s="140"/>
      <c r="F22" s="140"/>
      <c r="G22" s="144" t="s">
        <v>146</v>
      </c>
      <c r="H22" s="140"/>
      <c r="I22" s="140"/>
      <c r="J22" s="140"/>
      <c r="K22" s="140"/>
      <c r="L22" s="140"/>
      <c r="M22" s="141">
        <v>0</v>
      </c>
      <c r="N22" s="140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136</v>
      </c>
      <c r="V22" s="23"/>
      <c r="W22" s="23"/>
      <c r="X22" s="23"/>
    </row>
    <row r="23" spans="1:24" x14ac:dyDescent="0.25">
      <c r="A23" s="145" t="s">
        <v>168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2">
        <v>0</v>
      </c>
      <c r="N23" s="143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136</v>
      </c>
      <c r="V23" s="23"/>
      <c r="W23" s="23"/>
      <c r="X23" s="23"/>
    </row>
    <row r="24" spans="1:24" x14ac:dyDescent="0.25">
      <c r="A24" s="146" t="s">
        <v>147</v>
      </c>
      <c r="B24" s="140"/>
      <c r="C24" s="140"/>
      <c r="D24" s="140"/>
      <c r="E24" s="140"/>
      <c r="F24" s="140"/>
      <c r="G24" s="146" t="s">
        <v>148</v>
      </c>
      <c r="H24" s="140"/>
      <c r="I24" s="140"/>
      <c r="J24" s="140"/>
      <c r="K24" s="140"/>
      <c r="L24" s="140"/>
      <c r="M24" s="144"/>
      <c r="N24" s="140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144" t="s">
        <v>149</v>
      </c>
      <c r="B25" s="140"/>
      <c r="C25" s="140"/>
      <c r="D25" s="140"/>
      <c r="E25" s="140"/>
      <c r="F25" s="140"/>
      <c r="G25" s="144" t="s">
        <v>150</v>
      </c>
      <c r="H25" s="140"/>
      <c r="I25" s="140"/>
      <c r="J25" s="140"/>
      <c r="K25" s="140"/>
      <c r="L25" s="140"/>
      <c r="M25" s="141">
        <v>0</v>
      </c>
      <c r="N25" s="140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136</v>
      </c>
      <c r="V25" s="23"/>
      <c r="W25" s="23"/>
      <c r="X25" s="23"/>
    </row>
    <row r="26" spans="1:24" x14ac:dyDescent="0.25">
      <c r="A26" s="145" t="s">
        <v>169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2">
        <v>0</v>
      </c>
      <c r="N26" s="143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136</v>
      </c>
      <c r="V26" s="23"/>
      <c r="W26" s="23"/>
      <c r="X26" s="23"/>
    </row>
    <row r="27" spans="1:24" x14ac:dyDescent="0.25">
      <c r="A27" s="144" t="s">
        <v>151</v>
      </c>
      <c r="B27" s="140"/>
      <c r="C27" s="140"/>
      <c r="D27" s="140"/>
      <c r="E27" s="140"/>
      <c r="F27" s="140"/>
      <c r="G27" s="144" t="s">
        <v>152</v>
      </c>
      <c r="H27" s="140"/>
      <c r="I27" s="140"/>
      <c r="J27" s="140"/>
      <c r="K27" s="140"/>
      <c r="L27" s="140"/>
      <c r="M27" s="141">
        <v>0</v>
      </c>
      <c r="N27" s="140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136</v>
      </c>
      <c r="V27" s="23"/>
      <c r="W27" s="23"/>
      <c r="X27" s="23"/>
    </row>
    <row r="28" spans="1:24" x14ac:dyDescent="0.25">
      <c r="A28" s="146" t="s">
        <v>153</v>
      </c>
      <c r="B28" s="140"/>
      <c r="C28" s="140"/>
      <c r="D28" s="140"/>
      <c r="E28" s="140"/>
      <c r="F28" s="140"/>
      <c r="G28" s="146" t="s">
        <v>154</v>
      </c>
      <c r="H28" s="140"/>
      <c r="I28" s="140"/>
      <c r="J28" s="140"/>
      <c r="K28" s="140"/>
      <c r="L28" s="140"/>
      <c r="M28" s="144"/>
      <c r="N28" s="140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144" t="s">
        <v>155</v>
      </c>
      <c r="B29" s="140"/>
      <c r="C29" s="140"/>
      <c r="D29" s="140"/>
      <c r="E29" s="140"/>
      <c r="F29" s="140"/>
      <c r="G29" s="144" t="s">
        <v>156</v>
      </c>
      <c r="H29" s="140"/>
      <c r="I29" s="140"/>
      <c r="J29" s="140"/>
      <c r="K29" s="140"/>
      <c r="L29" s="140"/>
      <c r="M29" s="141">
        <v>0</v>
      </c>
      <c r="N29" s="140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136</v>
      </c>
      <c r="V29" s="23"/>
      <c r="W29" s="23"/>
      <c r="X29" s="23"/>
    </row>
    <row r="30" spans="1:24" x14ac:dyDescent="0.25">
      <c r="A30" s="145" t="s">
        <v>170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2">
        <v>0</v>
      </c>
      <c r="N30" s="143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136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139" t="s">
        <v>165</v>
      </c>
      <c r="F31" s="140"/>
      <c r="G31" s="140"/>
      <c r="H31" s="140"/>
      <c r="I31" s="140"/>
      <c r="J31" s="140"/>
      <c r="K31" s="140"/>
      <c r="L31" s="140"/>
      <c r="M31" s="142">
        <v>0</v>
      </c>
      <c r="N31" s="143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136</v>
      </c>
      <c r="V31" s="23"/>
      <c r="W31" s="23"/>
      <c r="X31" s="23"/>
    </row>
    <row r="32" spans="1:24" x14ac:dyDescent="0.25">
      <c r="A32" s="27"/>
      <c r="B32" s="31"/>
      <c r="C32" s="25"/>
      <c r="D32" s="139" t="s">
        <v>166</v>
      </c>
      <c r="E32" s="140"/>
      <c r="F32" s="140"/>
      <c r="G32" s="140"/>
      <c r="H32" s="140"/>
      <c r="I32" s="140"/>
      <c r="J32" s="140"/>
      <c r="K32" s="140"/>
      <c r="L32" s="140"/>
      <c r="M32" s="142">
        <v>0</v>
      </c>
      <c r="N32" s="143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136</v>
      </c>
      <c r="V32" s="23"/>
      <c r="W32" s="23"/>
      <c r="X32" s="23"/>
    </row>
    <row r="33" spans="1:24" x14ac:dyDescent="0.25">
      <c r="A33" s="27"/>
      <c r="B33" s="25"/>
      <c r="C33" s="139" t="s">
        <v>167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2">
        <v>0</v>
      </c>
      <c r="N33" s="143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136</v>
      </c>
      <c r="V33" s="23"/>
      <c r="W33" s="23"/>
      <c r="X33" s="23"/>
    </row>
    <row r="34" spans="1:24" x14ac:dyDescent="0.25">
      <c r="A34" s="27"/>
      <c r="B34" s="139" t="s">
        <v>157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2">
        <v>0</v>
      </c>
      <c r="N34" s="143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136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39"/>
      <c r="N35" s="140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139" t="s">
        <v>171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39"/>
      <c r="N36" s="140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139" t="s">
        <v>141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>
        <v>0</v>
      </c>
      <c r="N37" s="140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136</v>
      </c>
      <c r="V37" s="23"/>
      <c r="W37" s="23"/>
      <c r="X37" s="23"/>
    </row>
    <row r="38" spans="1:24" x14ac:dyDescent="0.25">
      <c r="A38" s="139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>
        <v>0</v>
      </c>
      <c r="N38" s="140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136</v>
      </c>
      <c r="V38" s="23"/>
      <c r="W38" s="23"/>
      <c r="X38" s="23"/>
    </row>
    <row r="39" spans="1:24" x14ac:dyDescent="0.25">
      <c r="A39" s="139" t="s">
        <v>171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2">
        <v>0</v>
      </c>
      <c r="N39" s="143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39"/>
      <c r="N40" s="140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158</v>
      </c>
      <c r="M41" s="139"/>
      <c r="N41" s="140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139" t="s">
        <v>141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>
        <v>0</v>
      </c>
      <c r="N42" s="140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136</v>
      </c>
      <c r="V42" s="23"/>
      <c r="W42" s="23"/>
      <c r="X42" s="23"/>
    </row>
    <row r="43" spans="1:24" ht="15.75" thickBot="1" x14ac:dyDescent="0.3">
      <c r="A43" s="139" t="s">
        <v>157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>
        <v>0</v>
      </c>
      <c r="N43" s="140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136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158</v>
      </c>
      <c r="M44" s="137">
        <v>0</v>
      </c>
      <c r="N44" s="138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122</v>
      </c>
      <c r="O48" t="s">
        <v>123</v>
      </c>
      <c r="P48" t="s">
        <v>124</v>
      </c>
      <c r="Q48" t="s">
        <v>125</v>
      </c>
      <c r="R48" t="s">
        <v>126</v>
      </c>
      <c r="S48" t="s">
        <v>126</v>
      </c>
      <c r="T48" t="s">
        <v>127</v>
      </c>
      <c r="U48" t="s">
        <v>128</v>
      </c>
    </row>
    <row r="49" spans="1:21" x14ac:dyDescent="0.25">
      <c r="A49" t="s">
        <v>106</v>
      </c>
      <c r="G49" t="s">
        <v>7</v>
      </c>
      <c r="M49" t="s">
        <v>123</v>
      </c>
      <c r="O49" t="s">
        <v>129</v>
      </c>
      <c r="P49" t="s">
        <v>123</v>
      </c>
      <c r="Q49" t="s">
        <v>130</v>
      </c>
      <c r="R49" t="s">
        <v>131</v>
      </c>
      <c r="S49" t="s">
        <v>130</v>
      </c>
      <c r="T49" t="s">
        <v>130</v>
      </c>
      <c r="U49" t="s">
        <v>132</v>
      </c>
    </row>
    <row r="50" spans="1:21" x14ac:dyDescent="0.25">
      <c r="A50" t="s">
        <v>174</v>
      </c>
    </row>
    <row r="51" spans="1:21" x14ac:dyDescent="0.25">
      <c r="B51" t="s">
        <v>133</v>
      </c>
    </row>
    <row r="52" spans="1:21" x14ac:dyDescent="0.25">
      <c r="C52" t="s">
        <v>175</v>
      </c>
    </row>
    <row r="53" spans="1:21" x14ac:dyDescent="0.25">
      <c r="D53" t="s">
        <v>176</v>
      </c>
    </row>
    <row r="54" spans="1:21" x14ac:dyDescent="0.25">
      <c r="E54" t="s">
        <v>177</v>
      </c>
    </row>
    <row r="55" spans="1:21" x14ac:dyDescent="0.25">
      <c r="A55">
        <v>4990</v>
      </c>
      <c r="G55" t="s">
        <v>138</v>
      </c>
    </row>
    <row r="56" spans="1:21" x14ac:dyDescent="0.25">
      <c r="A56" t="s">
        <v>139</v>
      </c>
      <c r="G56" t="s">
        <v>140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136</v>
      </c>
    </row>
    <row r="57" spans="1:21" x14ac:dyDescent="0.25">
      <c r="A57" t="s">
        <v>178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136</v>
      </c>
    </row>
    <row r="58" spans="1:21" x14ac:dyDescent="0.25">
      <c r="E58" t="s">
        <v>179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136</v>
      </c>
    </row>
    <row r="59" spans="1:21" x14ac:dyDescent="0.25">
      <c r="D59" t="s">
        <v>180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136</v>
      </c>
    </row>
    <row r="60" spans="1:21" x14ac:dyDescent="0.25">
      <c r="C60" t="s">
        <v>181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136</v>
      </c>
    </row>
    <row r="61" spans="1:21" x14ac:dyDescent="0.25">
      <c r="B61" t="s">
        <v>141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136</v>
      </c>
    </row>
    <row r="62" spans="1:21" x14ac:dyDescent="0.25">
      <c r="B62" t="s">
        <v>142</v>
      </c>
    </row>
    <row r="63" spans="1:21" x14ac:dyDescent="0.25">
      <c r="C63" t="s">
        <v>175</v>
      </c>
    </row>
    <row r="64" spans="1:21" x14ac:dyDescent="0.25">
      <c r="D64" t="s">
        <v>176</v>
      </c>
    </row>
    <row r="65" spans="1:21" x14ac:dyDescent="0.25">
      <c r="E65" t="s">
        <v>177</v>
      </c>
    </row>
    <row r="66" spans="1:21" x14ac:dyDescent="0.25">
      <c r="A66">
        <v>5000</v>
      </c>
      <c r="G66" t="s">
        <v>144</v>
      </c>
    </row>
    <row r="67" spans="1:21" x14ac:dyDescent="0.25">
      <c r="A67" t="s">
        <v>145</v>
      </c>
      <c r="G67" t="s">
        <v>146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136</v>
      </c>
    </row>
    <row r="68" spans="1:21" x14ac:dyDescent="0.25">
      <c r="A68" t="s">
        <v>182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136</v>
      </c>
    </row>
    <row r="69" spans="1:21" x14ac:dyDescent="0.25">
      <c r="A69">
        <v>5400</v>
      </c>
      <c r="G69" t="s">
        <v>148</v>
      </c>
    </row>
    <row r="70" spans="1:21" x14ac:dyDescent="0.25">
      <c r="A70" t="s">
        <v>149</v>
      </c>
      <c r="G70" t="s">
        <v>150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136</v>
      </c>
    </row>
    <row r="71" spans="1:21" x14ac:dyDescent="0.25">
      <c r="A71" t="s">
        <v>183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136</v>
      </c>
    </row>
    <row r="72" spans="1:21" x14ac:dyDescent="0.25">
      <c r="A72">
        <v>7303</v>
      </c>
      <c r="G72" t="s">
        <v>152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136</v>
      </c>
    </row>
    <row r="73" spans="1:21" x14ac:dyDescent="0.25">
      <c r="A73">
        <v>9500</v>
      </c>
      <c r="G73" t="s">
        <v>154</v>
      </c>
    </row>
    <row r="74" spans="1:21" x14ac:dyDescent="0.25">
      <c r="A74" t="s">
        <v>155</v>
      </c>
      <c r="G74" t="s">
        <v>156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136</v>
      </c>
    </row>
    <row r="75" spans="1:21" x14ac:dyDescent="0.25">
      <c r="A75" t="s">
        <v>184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136</v>
      </c>
    </row>
    <row r="76" spans="1:21" x14ac:dyDescent="0.25">
      <c r="E76" t="s">
        <v>179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136</v>
      </c>
    </row>
    <row r="77" spans="1:21" x14ac:dyDescent="0.25">
      <c r="D77" t="s">
        <v>180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136</v>
      </c>
    </row>
    <row r="78" spans="1:21" x14ac:dyDescent="0.25">
      <c r="C78" t="s">
        <v>181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136</v>
      </c>
    </row>
    <row r="79" spans="1:21" x14ac:dyDescent="0.25">
      <c r="B79" t="s">
        <v>157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136</v>
      </c>
    </row>
    <row r="81" spans="1:23" x14ac:dyDescent="0.25">
      <c r="A81" t="s">
        <v>185</v>
      </c>
    </row>
    <row r="82" spans="1:23" x14ac:dyDescent="0.25">
      <c r="A82" t="s">
        <v>141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136</v>
      </c>
    </row>
    <row r="83" spans="1:23" x14ac:dyDescent="0.25">
      <c r="A83" t="s">
        <v>157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136</v>
      </c>
    </row>
    <row r="84" spans="1:23" x14ac:dyDescent="0.25">
      <c r="A84" t="s">
        <v>185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25">
      <c r="L86" t="s">
        <v>158</v>
      </c>
    </row>
    <row r="87" spans="1:23" x14ac:dyDescent="0.25">
      <c r="A87" t="s">
        <v>141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136</v>
      </c>
    </row>
    <row r="88" spans="1:23" x14ac:dyDescent="0.25">
      <c r="A88" t="s">
        <v>157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136</v>
      </c>
    </row>
    <row r="89" spans="1:23" x14ac:dyDescent="0.25">
      <c r="L89" t="s">
        <v>158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125" t="s">
        <v>122</v>
      </c>
      <c r="N93" s="123"/>
      <c r="O93" s="47" t="s">
        <v>123</v>
      </c>
      <c r="P93" s="47" t="s">
        <v>124</v>
      </c>
      <c r="Q93" s="47" t="s">
        <v>125</v>
      </c>
      <c r="R93" s="47" t="s">
        <v>126</v>
      </c>
      <c r="S93" s="47" t="s">
        <v>126</v>
      </c>
      <c r="T93" s="47" t="s">
        <v>127</v>
      </c>
      <c r="U93" s="47" t="s">
        <v>128</v>
      </c>
      <c r="V93" s="48"/>
      <c r="W93" s="48"/>
    </row>
    <row r="94" spans="1:23" x14ac:dyDescent="0.25">
      <c r="A94" s="126" t="s">
        <v>106</v>
      </c>
      <c r="B94" s="127"/>
      <c r="C94" s="127"/>
      <c r="D94" s="127"/>
      <c r="E94" s="127"/>
      <c r="F94" s="127"/>
      <c r="G94" s="126" t="s">
        <v>7</v>
      </c>
      <c r="H94" s="127"/>
      <c r="I94" s="127"/>
      <c r="J94" s="127"/>
      <c r="K94" s="127"/>
      <c r="L94" s="127"/>
      <c r="M94" s="128" t="s">
        <v>123</v>
      </c>
      <c r="N94" s="127"/>
      <c r="O94" s="49" t="s">
        <v>129</v>
      </c>
      <c r="P94" s="49" t="s">
        <v>123</v>
      </c>
      <c r="Q94" s="49" t="s">
        <v>130</v>
      </c>
      <c r="R94" s="49" t="s">
        <v>131</v>
      </c>
      <c r="S94" s="49" t="s">
        <v>130</v>
      </c>
      <c r="T94" s="49" t="s">
        <v>130</v>
      </c>
      <c r="U94" s="49" t="s">
        <v>132</v>
      </c>
      <c r="V94" s="48"/>
      <c r="W94" s="48"/>
    </row>
    <row r="95" spans="1:23" x14ac:dyDescent="0.25">
      <c r="A95" s="129" t="s">
        <v>190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9"/>
      <c r="N95" s="123"/>
      <c r="O95" s="46"/>
      <c r="P95" s="46"/>
      <c r="Q95" s="46"/>
      <c r="R95" s="46"/>
      <c r="S95" s="46"/>
      <c r="T95" s="46"/>
      <c r="U95" s="46"/>
      <c r="V95" s="48"/>
      <c r="W95" s="48"/>
    </row>
    <row r="96" spans="1:23" x14ac:dyDescent="0.25">
      <c r="A96" s="50"/>
      <c r="B96" s="129" t="s">
        <v>133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9"/>
      <c r="N96" s="123"/>
      <c r="O96" s="46"/>
      <c r="P96" s="46"/>
      <c r="Q96" s="46"/>
      <c r="R96" s="46"/>
      <c r="S96" s="46"/>
      <c r="T96" s="46"/>
      <c r="U96" s="46"/>
      <c r="V96" s="48"/>
      <c r="W96" s="48"/>
    </row>
    <row r="97" spans="1:23" x14ac:dyDescent="0.25">
      <c r="A97" s="50"/>
      <c r="B97" s="46"/>
      <c r="C97" s="129" t="s">
        <v>161</v>
      </c>
      <c r="D97" s="123"/>
      <c r="E97" s="123"/>
      <c r="F97" s="123"/>
      <c r="G97" s="123"/>
      <c r="H97" s="123"/>
      <c r="I97" s="123"/>
      <c r="J97" s="123"/>
      <c r="K97" s="123"/>
      <c r="L97" s="123"/>
      <c r="M97" s="129"/>
      <c r="N97" s="123"/>
      <c r="O97" s="46"/>
      <c r="P97" s="46"/>
      <c r="Q97" s="46"/>
      <c r="R97" s="46"/>
      <c r="S97" s="46"/>
      <c r="T97" s="46"/>
      <c r="U97" s="46"/>
      <c r="V97" s="48"/>
      <c r="W97" s="48"/>
    </row>
    <row r="98" spans="1:23" x14ac:dyDescent="0.25">
      <c r="A98" s="50"/>
      <c r="B98" s="50"/>
      <c r="C98" s="46"/>
      <c r="D98" s="129" t="s">
        <v>162</v>
      </c>
      <c r="E98" s="123"/>
      <c r="F98" s="123"/>
      <c r="G98" s="123"/>
      <c r="H98" s="123"/>
      <c r="I98" s="123"/>
      <c r="J98" s="123"/>
      <c r="K98" s="123"/>
      <c r="L98" s="123"/>
      <c r="M98" s="129"/>
      <c r="N98" s="123"/>
      <c r="O98" s="46"/>
      <c r="P98" s="46"/>
      <c r="Q98" s="46"/>
      <c r="R98" s="46"/>
      <c r="S98" s="46"/>
      <c r="T98" s="46"/>
      <c r="U98" s="46"/>
      <c r="V98" s="48"/>
      <c r="W98" s="48"/>
    </row>
    <row r="99" spans="1:23" x14ac:dyDescent="0.25">
      <c r="A99" s="50"/>
      <c r="B99" s="50"/>
      <c r="C99" s="50"/>
      <c r="D99" s="46"/>
      <c r="E99" s="129" t="s">
        <v>163</v>
      </c>
      <c r="F99" s="123"/>
      <c r="G99" s="123"/>
      <c r="H99" s="123"/>
      <c r="I99" s="123"/>
      <c r="J99" s="123"/>
      <c r="K99" s="123"/>
      <c r="L99" s="123"/>
      <c r="M99" s="129"/>
      <c r="N99" s="123"/>
      <c r="O99" s="46"/>
      <c r="P99" s="46"/>
      <c r="Q99" s="46"/>
      <c r="R99" s="46"/>
      <c r="S99" s="46"/>
      <c r="T99" s="46"/>
      <c r="U99" s="46"/>
      <c r="V99" s="48"/>
      <c r="W99" s="48"/>
    </row>
    <row r="100" spans="1:23" x14ac:dyDescent="0.25">
      <c r="A100" s="132" t="s">
        <v>137</v>
      </c>
      <c r="B100" s="123"/>
      <c r="C100" s="123"/>
      <c r="D100" s="123"/>
      <c r="E100" s="123"/>
      <c r="F100" s="123"/>
      <c r="G100" s="132" t="s">
        <v>138</v>
      </c>
      <c r="H100" s="123"/>
      <c r="I100" s="123"/>
      <c r="J100" s="123"/>
      <c r="K100" s="123"/>
      <c r="L100" s="123"/>
      <c r="M100" s="129"/>
      <c r="N100" s="123"/>
      <c r="O100" s="46"/>
      <c r="P100" s="46"/>
      <c r="Q100" s="46"/>
      <c r="R100" s="46"/>
      <c r="S100" s="46"/>
      <c r="T100" s="46"/>
      <c r="U100" s="46"/>
      <c r="V100" s="48"/>
      <c r="W100" s="48"/>
    </row>
    <row r="101" spans="1:23" x14ac:dyDescent="0.25">
      <c r="A101" s="129" t="s">
        <v>139</v>
      </c>
      <c r="B101" s="123"/>
      <c r="C101" s="123"/>
      <c r="D101" s="123"/>
      <c r="E101" s="123"/>
      <c r="F101" s="123"/>
      <c r="G101" s="129" t="s">
        <v>140</v>
      </c>
      <c r="H101" s="123"/>
      <c r="I101" s="123"/>
      <c r="J101" s="123"/>
      <c r="K101" s="123"/>
      <c r="L101" s="123"/>
      <c r="M101" s="133">
        <v>0</v>
      </c>
      <c r="N101" s="123"/>
      <c r="O101" s="51">
        <v>0</v>
      </c>
      <c r="P101" s="51">
        <v>0</v>
      </c>
      <c r="Q101" s="51">
        <v>58833.73</v>
      </c>
      <c r="R101" s="51">
        <v>0</v>
      </c>
      <c r="S101" s="51">
        <v>58833.73</v>
      </c>
      <c r="T101" s="51">
        <v>-58833.73</v>
      </c>
      <c r="U101" s="47" t="s">
        <v>136</v>
      </c>
      <c r="V101" s="48"/>
      <c r="W101" s="48"/>
    </row>
    <row r="102" spans="1:23" x14ac:dyDescent="0.25">
      <c r="A102" s="129" t="s">
        <v>188</v>
      </c>
      <c r="B102" s="123"/>
      <c r="C102" s="123"/>
      <c r="D102" s="123"/>
      <c r="E102" s="123"/>
      <c r="F102" s="123"/>
      <c r="G102" s="129" t="s">
        <v>189</v>
      </c>
      <c r="H102" s="123"/>
      <c r="I102" s="123"/>
      <c r="J102" s="123"/>
      <c r="K102" s="123"/>
      <c r="L102" s="123"/>
      <c r="M102" s="133">
        <v>0</v>
      </c>
      <c r="N102" s="123"/>
      <c r="O102" s="51">
        <v>0</v>
      </c>
      <c r="P102" s="51">
        <v>0</v>
      </c>
      <c r="Q102" s="51">
        <v>38387</v>
      </c>
      <c r="R102" s="51">
        <v>0</v>
      </c>
      <c r="S102" s="51">
        <v>38387</v>
      </c>
      <c r="T102" s="51">
        <v>-38387</v>
      </c>
      <c r="U102" s="47" t="s">
        <v>136</v>
      </c>
      <c r="V102" s="48"/>
      <c r="W102" s="48"/>
    </row>
    <row r="103" spans="1:23" x14ac:dyDescent="0.25">
      <c r="A103" s="134" t="s">
        <v>164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30">
        <v>0</v>
      </c>
      <c r="N103" s="131"/>
      <c r="O103" s="52">
        <v>0</v>
      </c>
      <c r="P103" s="52">
        <v>0</v>
      </c>
      <c r="Q103" s="52">
        <v>97220.73</v>
      </c>
      <c r="R103" s="52">
        <v>0</v>
      </c>
      <c r="S103" s="52">
        <v>97220.73</v>
      </c>
      <c r="T103" s="52">
        <v>-97220.73</v>
      </c>
      <c r="U103" s="53" t="s">
        <v>136</v>
      </c>
      <c r="V103" s="48"/>
      <c r="W103" s="48"/>
    </row>
    <row r="104" spans="1:23" x14ac:dyDescent="0.25">
      <c r="A104" s="50"/>
      <c r="B104" s="54"/>
      <c r="C104" s="54"/>
      <c r="D104" s="47"/>
      <c r="E104" s="125" t="s">
        <v>165</v>
      </c>
      <c r="F104" s="123"/>
      <c r="G104" s="123"/>
      <c r="H104" s="123"/>
      <c r="I104" s="123"/>
      <c r="J104" s="123"/>
      <c r="K104" s="123"/>
      <c r="L104" s="123"/>
      <c r="M104" s="130">
        <v>0</v>
      </c>
      <c r="N104" s="131"/>
      <c r="O104" s="52">
        <v>0</v>
      </c>
      <c r="P104" s="52">
        <v>0</v>
      </c>
      <c r="Q104" s="52">
        <v>97220.73</v>
      </c>
      <c r="R104" s="52">
        <v>0</v>
      </c>
      <c r="S104" s="52">
        <v>97220.73</v>
      </c>
      <c r="T104" s="52">
        <v>-97220.73</v>
      </c>
      <c r="U104" s="53" t="s">
        <v>136</v>
      </c>
      <c r="V104" s="48"/>
      <c r="W104" s="48"/>
    </row>
    <row r="105" spans="1:23" x14ac:dyDescent="0.25">
      <c r="A105" s="50"/>
      <c r="B105" s="54"/>
      <c r="C105" s="47"/>
      <c r="D105" s="125" t="s">
        <v>166</v>
      </c>
      <c r="E105" s="123"/>
      <c r="F105" s="123"/>
      <c r="G105" s="123"/>
      <c r="H105" s="123"/>
      <c r="I105" s="123"/>
      <c r="J105" s="123"/>
      <c r="K105" s="123"/>
      <c r="L105" s="123"/>
      <c r="M105" s="130">
        <v>0</v>
      </c>
      <c r="N105" s="131"/>
      <c r="O105" s="52">
        <v>0</v>
      </c>
      <c r="P105" s="52">
        <v>0</v>
      </c>
      <c r="Q105" s="52">
        <v>97220.73</v>
      </c>
      <c r="R105" s="52">
        <v>0</v>
      </c>
      <c r="S105" s="52">
        <v>97220.73</v>
      </c>
      <c r="T105" s="52">
        <v>-97220.73</v>
      </c>
      <c r="U105" s="53" t="s">
        <v>136</v>
      </c>
      <c r="V105" s="48"/>
      <c r="W105" s="48"/>
    </row>
    <row r="106" spans="1:23" x14ac:dyDescent="0.25">
      <c r="A106" s="50"/>
      <c r="B106" s="47"/>
      <c r="C106" s="125" t="s">
        <v>167</v>
      </c>
      <c r="D106" s="123"/>
      <c r="E106" s="123"/>
      <c r="F106" s="123"/>
      <c r="G106" s="123"/>
      <c r="H106" s="123"/>
      <c r="I106" s="123"/>
      <c r="J106" s="123"/>
      <c r="K106" s="123"/>
      <c r="L106" s="123"/>
      <c r="M106" s="130">
        <v>0</v>
      </c>
      <c r="N106" s="131"/>
      <c r="O106" s="52">
        <v>0</v>
      </c>
      <c r="P106" s="52">
        <v>0</v>
      </c>
      <c r="Q106" s="52">
        <v>97220.73</v>
      </c>
      <c r="R106" s="52">
        <v>0</v>
      </c>
      <c r="S106" s="52">
        <v>97220.73</v>
      </c>
      <c r="T106" s="52">
        <v>-97220.73</v>
      </c>
      <c r="U106" s="53" t="s">
        <v>136</v>
      </c>
      <c r="V106" s="48"/>
      <c r="W106" s="48"/>
    </row>
    <row r="107" spans="1:23" x14ac:dyDescent="0.25">
      <c r="A107" s="50"/>
      <c r="B107" s="125" t="s">
        <v>141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30">
        <v>0</v>
      </c>
      <c r="N107" s="131"/>
      <c r="O107" s="52">
        <v>0</v>
      </c>
      <c r="P107" s="52">
        <v>0</v>
      </c>
      <c r="Q107" s="52">
        <v>97220.73</v>
      </c>
      <c r="R107" s="52">
        <v>0</v>
      </c>
      <c r="S107" s="52">
        <v>97220.73</v>
      </c>
      <c r="T107" s="52">
        <v>-97220.73</v>
      </c>
      <c r="U107" s="53" t="s">
        <v>136</v>
      </c>
      <c r="V107" s="48"/>
      <c r="W107" s="48"/>
    </row>
    <row r="108" spans="1:23" x14ac:dyDescent="0.25">
      <c r="A108" s="50"/>
      <c r="B108" s="129" t="s">
        <v>142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9"/>
      <c r="N108" s="123"/>
      <c r="O108" s="46"/>
      <c r="P108" s="46"/>
      <c r="Q108" s="46"/>
      <c r="R108" s="46"/>
      <c r="S108" s="46"/>
      <c r="T108" s="46"/>
      <c r="U108" s="46"/>
      <c r="V108" s="45"/>
      <c r="W108" s="45"/>
    </row>
    <row r="109" spans="1:23" x14ac:dyDescent="0.25">
      <c r="A109" s="50"/>
      <c r="B109" s="46"/>
      <c r="C109" s="129" t="s">
        <v>161</v>
      </c>
      <c r="D109" s="123"/>
      <c r="E109" s="123"/>
      <c r="F109" s="123"/>
      <c r="G109" s="123"/>
      <c r="H109" s="123"/>
      <c r="I109" s="123"/>
      <c r="J109" s="123"/>
      <c r="K109" s="123"/>
      <c r="L109" s="123"/>
      <c r="M109" s="129"/>
      <c r="N109" s="123"/>
      <c r="O109" s="46"/>
      <c r="P109" s="46"/>
      <c r="Q109" s="46"/>
      <c r="R109" s="46"/>
      <c r="S109" s="46"/>
      <c r="T109" s="46"/>
      <c r="U109" s="46"/>
      <c r="V109" s="45"/>
      <c r="W109" s="45"/>
    </row>
    <row r="110" spans="1:23" x14ac:dyDescent="0.25">
      <c r="A110" s="50"/>
      <c r="B110" s="50"/>
      <c r="C110" s="46"/>
      <c r="D110" s="129" t="s">
        <v>162</v>
      </c>
      <c r="E110" s="123"/>
      <c r="F110" s="123"/>
      <c r="G110" s="123"/>
      <c r="H110" s="123"/>
      <c r="I110" s="123"/>
      <c r="J110" s="123"/>
      <c r="K110" s="123"/>
      <c r="L110" s="123"/>
      <c r="M110" s="129"/>
      <c r="N110" s="123"/>
      <c r="O110" s="46"/>
      <c r="P110" s="46"/>
      <c r="Q110" s="46"/>
      <c r="R110" s="46"/>
      <c r="S110" s="46"/>
      <c r="T110" s="46"/>
      <c r="U110" s="46"/>
      <c r="V110" s="45"/>
      <c r="W110" s="45"/>
    </row>
    <row r="111" spans="1:23" x14ac:dyDescent="0.25">
      <c r="A111" s="50"/>
      <c r="B111" s="50"/>
      <c r="C111" s="50"/>
      <c r="D111" s="46"/>
      <c r="E111" s="129" t="s">
        <v>163</v>
      </c>
      <c r="F111" s="123"/>
      <c r="G111" s="123"/>
      <c r="H111" s="123"/>
      <c r="I111" s="123"/>
      <c r="J111" s="123"/>
      <c r="K111" s="123"/>
      <c r="L111" s="123"/>
      <c r="M111" s="129"/>
      <c r="N111" s="123"/>
      <c r="O111" s="46"/>
      <c r="P111" s="46"/>
      <c r="Q111" s="46"/>
      <c r="R111" s="46"/>
      <c r="S111" s="46"/>
      <c r="T111" s="46"/>
      <c r="U111" s="46"/>
      <c r="V111" s="45"/>
      <c r="W111" s="45"/>
    </row>
    <row r="112" spans="1:23" x14ac:dyDescent="0.25">
      <c r="A112" s="132" t="s">
        <v>143</v>
      </c>
      <c r="B112" s="123"/>
      <c r="C112" s="123"/>
      <c r="D112" s="123"/>
      <c r="E112" s="123"/>
      <c r="F112" s="123"/>
      <c r="G112" s="132" t="s">
        <v>144</v>
      </c>
      <c r="H112" s="123"/>
      <c r="I112" s="123"/>
      <c r="J112" s="123"/>
      <c r="K112" s="123"/>
      <c r="L112" s="123"/>
      <c r="M112" s="129"/>
      <c r="N112" s="123"/>
      <c r="O112" s="46"/>
      <c r="P112" s="46"/>
      <c r="Q112" s="46"/>
      <c r="R112" s="46"/>
      <c r="S112" s="46"/>
      <c r="T112" s="46"/>
      <c r="U112" s="46"/>
      <c r="V112" s="45"/>
      <c r="W112" s="45"/>
    </row>
    <row r="113" spans="1:23" x14ac:dyDescent="0.25">
      <c r="A113" s="129" t="s">
        <v>145</v>
      </c>
      <c r="B113" s="123"/>
      <c r="C113" s="123"/>
      <c r="D113" s="123"/>
      <c r="E113" s="123"/>
      <c r="F113" s="123"/>
      <c r="G113" s="129" t="s">
        <v>146</v>
      </c>
      <c r="H113" s="123"/>
      <c r="I113" s="123"/>
      <c r="J113" s="123"/>
      <c r="K113" s="123"/>
      <c r="L113" s="123"/>
      <c r="M113" s="133">
        <v>0</v>
      </c>
      <c r="N113" s="123"/>
      <c r="O113" s="51">
        <v>0</v>
      </c>
      <c r="P113" s="51">
        <v>0</v>
      </c>
      <c r="Q113" s="51">
        <v>3886.69</v>
      </c>
      <c r="R113" s="51">
        <v>0</v>
      </c>
      <c r="S113" s="51">
        <v>3886.69</v>
      </c>
      <c r="T113" s="51">
        <v>-3886.69</v>
      </c>
      <c r="U113" s="47" t="s">
        <v>136</v>
      </c>
      <c r="V113" s="45"/>
      <c r="W113" s="45"/>
    </row>
    <row r="114" spans="1:23" x14ac:dyDescent="0.25">
      <c r="A114" s="134" t="s">
        <v>168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30">
        <v>0</v>
      </c>
      <c r="N114" s="131"/>
      <c r="O114" s="52">
        <v>0</v>
      </c>
      <c r="P114" s="52">
        <v>0</v>
      </c>
      <c r="Q114" s="52">
        <v>3886.69</v>
      </c>
      <c r="R114" s="52">
        <v>0</v>
      </c>
      <c r="S114" s="52">
        <v>3886.69</v>
      </c>
      <c r="T114" s="52">
        <v>-3886.69</v>
      </c>
      <c r="U114" s="53" t="s">
        <v>136</v>
      </c>
      <c r="V114" s="45"/>
      <c r="W114" s="45"/>
    </row>
    <row r="115" spans="1:23" x14ac:dyDescent="0.25">
      <c r="A115" s="132" t="s">
        <v>147</v>
      </c>
      <c r="B115" s="123"/>
      <c r="C115" s="123"/>
      <c r="D115" s="123"/>
      <c r="E115" s="123"/>
      <c r="F115" s="123"/>
      <c r="G115" s="132" t="s">
        <v>148</v>
      </c>
      <c r="H115" s="123"/>
      <c r="I115" s="123"/>
      <c r="J115" s="123"/>
      <c r="K115" s="123"/>
      <c r="L115" s="123"/>
      <c r="M115" s="129"/>
      <c r="N115" s="123"/>
      <c r="O115" s="46"/>
      <c r="P115" s="46"/>
      <c r="Q115" s="46"/>
      <c r="R115" s="46"/>
      <c r="S115" s="46"/>
      <c r="T115" s="46"/>
      <c r="U115" s="46"/>
      <c r="V115" s="45"/>
      <c r="W115" s="45"/>
    </row>
    <row r="116" spans="1:23" x14ac:dyDescent="0.25">
      <c r="A116" s="129" t="s">
        <v>149</v>
      </c>
      <c r="B116" s="123"/>
      <c r="C116" s="123"/>
      <c r="D116" s="123"/>
      <c r="E116" s="123"/>
      <c r="F116" s="123"/>
      <c r="G116" s="129" t="s">
        <v>150</v>
      </c>
      <c r="H116" s="123"/>
      <c r="I116" s="123"/>
      <c r="J116" s="123"/>
      <c r="K116" s="123"/>
      <c r="L116" s="123"/>
      <c r="M116" s="133">
        <v>0</v>
      </c>
      <c r="N116" s="123"/>
      <c r="O116" s="51">
        <v>0</v>
      </c>
      <c r="P116" s="51">
        <v>0</v>
      </c>
      <c r="Q116" s="51">
        <v>278.36</v>
      </c>
      <c r="R116" s="51">
        <v>0</v>
      </c>
      <c r="S116" s="51">
        <v>278.36</v>
      </c>
      <c r="T116" s="51">
        <v>-278.36</v>
      </c>
      <c r="U116" s="47" t="s">
        <v>136</v>
      </c>
      <c r="V116" s="45"/>
      <c r="W116" s="45"/>
    </row>
    <row r="117" spans="1:23" x14ac:dyDescent="0.25">
      <c r="A117" s="134" t="s">
        <v>169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30">
        <v>0</v>
      </c>
      <c r="N117" s="131"/>
      <c r="O117" s="52">
        <v>0</v>
      </c>
      <c r="P117" s="52">
        <v>0</v>
      </c>
      <c r="Q117" s="52">
        <v>278.36</v>
      </c>
      <c r="R117" s="52">
        <v>0</v>
      </c>
      <c r="S117" s="52">
        <v>278.36</v>
      </c>
      <c r="T117" s="52">
        <v>-278.36</v>
      </c>
      <c r="U117" s="53" t="s">
        <v>136</v>
      </c>
      <c r="V117" s="45"/>
      <c r="W117" s="45"/>
    </row>
    <row r="118" spans="1:23" x14ac:dyDescent="0.25">
      <c r="A118" s="129" t="s">
        <v>151</v>
      </c>
      <c r="B118" s="123"/>
      <c r="C118" s="123"/>
      <c r="D118" s="123"/>
      <c r="E118" s="123"/>
      <c r="F118" s="123"/>
      <c r="G118" s="129" t="s">
        <v>152</v>
      </c>
      <c r="H118" s="123"/>
      <c r="I118" s="123"/>
      <c r="J118" s="123"/>
      <c r="K118" s="123"/>
      <c r="L118" s="123"/>
      <c r="M118" s="133">
        <v>0</v>
      </c>
      <c r="N118" s="123"/>
      <c r="O118" s="51">
        <v>0</v>
      </c>
      <c r="P118" s="51">
        <v>0</v>
      </c>
      <c r="Q118" s="51">
        <v>6</v>
      </c>
      <c r="R118" s="51">
        <v>0</v>
      </c>
      <c r="S118" s="51">
        <v>6</v>
      </c>
      <c r="T118" s="51">
        <v>-6</v>
      </c>
      <c r="U118" s="47" t="s">
        <v>136</v>
      </c>
      <c r="V118" s="45"/>
      <c r="W118" s="45"/>
    </row>
    <row r="119" spans="1:23" x14ac:dyDescent="0.25">
      <c r="A119" s="132" t="s">
        <v>153</v>
      </c>
      <c r="B119" s="123"/>
      <c r="C119" s="123"/>
      <c r="D119" s="123"/>
      <c r="E119" s="123"/>
      <c r="F119" s="123"/>
      <c r="G119" s="132" t="s">
        <v>154</v>
      </c>
      <c r="H119" s="123"/>
      <c r="I119" s="123"/>
      <c r="J119" s="123"/>
      <c r="K119" s="123"/>
      <c r="L119" s="123"/>
      <c r="M119" s="129"/>
      <c r="N119" s="123"/>
      <c r="O119" s="46"/>
      <c r="P119" s="46"/>
      <c r="Q119" s="46"/>
      <c r="R119" s="46"/>
      <c r="S119" s="46"/>
      <c r="T119" s="46"/>
      <c r="U119" s="46"/>
      <c r="V119" s="45"/>
      <c r="W119" s="45"/>
    </row>
    <row r="120" spans="1:23" x14ac:dyDescent="0.25">
      <c r="A120" s="129" t="s">
        <v>155</v>
      </c>
      <c r="B120" s="123"/>
      <c r="C120" s="123"/>
      <c r="D120" s="123"/>
      <c r="E120" s="123"/>
      <c r="F120" s="123"/>
      <c r="G120" s="129" t="s">
        <v>156</v>
      </c>
      <c r="H120" s="123"/>
      <c r="I120" s="123"/>
      <c r="J120" s="123"/>
      <c r="K120" s="123"/>
      <c r="L120" s="123"/>
      <c r="M120" s="133">
        <v>0</v>
      </c>
      <c r="N120" s="123"/>
      <c r="O120" s="51">
        <v>0</v>
      </c>
      <c r="P120" s="51">
        <v>0</v>
      </c>
      <c r="Q120" s="51">
        <v>20744.150000000001</v>
      </c>
      <c r="R120" s="51">
        <v>-8499.0300000000007</v>
      </c>
      <c r="S120" s="51">
        <v>20744.150000000001</v>
      </c>
      <c r="T120" s="51">
        <v>-12245.12</v>
      </c>
      <c r="U120" s="47" t="s">
        <v>136</v>
      </c>
      <c r="V120" s="45"/>
      <c r="W120" s="45"/>
    </row>
    <row r="121" spans="1:23" x14ac:dyDescent="0.25">
      <c r="A121" s="134" t="s">
        <v>170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30">
        <v>0</v>
      </c>
      <c r="N121" s="131"/>
      <c r="O121" s="52">
        <v>0</v>
      </c>
      <c r="P121" s="52">
        <v>0</v>
      </c>
      <c r="Q121" s="52">
        <v>20744.150000000001</v>
      </c>
      <c r="R121" s="52">
        <v>-8499.0300000000007</v>
      </c>
      <c r="S121" s="52">
        <v>20744.150000000001</v>
      </c>
      <c r="T121" s="52">
        <v>-12245.12</v>
      </c>
      <c r="U121" s="53" t="s">
        <v>136</v>
      </c>
      <c r="V121" s="45"/>
      <c r="W121" s="45"/>
    </row>
    <row r="122" spans="1:23" x14ac:dyDescent="0.25">
      <c r="A122" s="50"/>
      <c r="B122" s="54"/>
      <c r="C122" s="54"/>
      <c r="D122" s="47"/>
      <c r="E122" s="125" t="s">
        <v>165</v>
      </c>
      <c r="F122" s="123"/>
      <c r="G122" s="123"/>
      <c r="H122" s="123"/>
      <c r="I122" s="123"/>
      <c r="J122" s="123"/>
      <c r="K122" s="123"/>
      <c r="L122" s="123"/>
      <c r="M122" s="130">
        <v>0</v>
      </c>
      <c r="N122" s="131"/>
      <c r="O122" s="52">
        <v>0</v>
      </c>
      <c r="P122" s="52">
        <v>0</v>
      </c>
      <c r="Q122" s="52">
        <v>24915.200000000001</v>
      </c>
      <c r="R122" s="52">
        <v>-8499.0300000000007</v>
      </c>
      <c r="S122" s="52">
        <v>24915.200000000001</v>
      </c>
      <c r="T122" s="52">
        <v>-16416.169999999998</v>
      </c>
      <c r="U122" s="53" t="s">
        <v>136</v>
      </c>
      <c r="V122" s="45"/>
      <c r="W122" s="45"/>
    </row>
    <row r="123" spans="1:23" x14ac:dyDescent="0.25">
      <c r="A123" s="50"/>
      <c r="B123" s="54"/>
      <c r="C123" s="47"/>
      <c r="D123" s="125" t="s">
        <v>166</v>
      </c>
      <c r="E123" s="123"/>
      <c r="F123" s="123"/>
      <c r="G123" s="123"/>
      <c r="H123" s="123"/>
      <c r="I123" s="123"/>
      <c r="J123" s="123"/>
      <c r="K123" s="123"/>
      <c r="L123" s="123"/>
      <c r="M123" s="130">
        <v>0</v>
      </c>
      <c r="N123" s="131"/>
      <c r="O123" s="52">
        <v>0</v>
      </c>
      <c r="P123" s="52">
        <v>0</v>
      </c>
      <c r="Q123" s="52">
        <v>24915.200000000001</v>
      </c>
      <c r="R123" s="52">
        <v>-8499.0300000000007</v>
      </c>
      <c r="S123" s="52">
        <v>24915.200000000001</v>
      </c>
      <c r="T123" s="52">
        <v>-16416.169999999998</v>
      </c>
      <c r="U123" s="53" t="s">
        <v>136</v>
      </c>
      <c r="V123" s="45"/>
      <c r="W123" s="45"/>
    </row>
    <row r="124" spans="1:23" x14ac:dyDescent="0.25">
      <c r="A124" s="50"/>
      <c r="B124" s="47"/>
      <c r="C124" s="125" t="s">
        <v>167</v>
      </c>
      <c r="D124" s="123"/>
      <c r="E124" s="123"/>
      <c r="F124" s="123"/>
      <c r="G124" s="123"/>
      <c r="H124" s="123"/>
      <c r="I124" s="123"/>
      <c r="J124" s="123"/>
      <c r="K124" s="123"/>
      <c r="L124" s="123"/>
      <c r="M124" s="130">
        <v>0</v>
      </c>
      <c r="N124" s="131"/>
      <c r="O124" s="52">
        <v>0</v>
      </c>
      <c r="P124" s="52">
        <v>0</v>
      </c>
      <c r="Q124" s="52">
        <v>24915.200000000001</v>
      </c>
      <c r="R124" s="52">
        <v>-8499.0300000000007</v>
      </c>
      <c r="S124" s="52">
        <v>24915.200000000001</v>
      </c>
      <c r="T124" s="52">
        <v>-16416.169999999998</v>
      </c>
      <c r="U124" s="53" t="s">
        <v>136</v>
      </c>
      <c r="V124" s="45"/>
      <c r="W124" s="45"/>
    </row>
    <row r="125" spans="1:23" x14ac:dyDescent="0.25">
      <c r="A125" s="50"/>
      <c r="B125" s="125" t="s">
        <v>157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30">
        <v>0</v>
      </c>
      <c r="N125" s="131"/>
      <c r="O125" s="52">
        <v>0</v>
      </c>
      <c r="P125" s="52">
        <v>0</v>
      </c>
      <c r="Q125" s="52">
        <v>24915.200000000001</v>
      </c>
      <c r="R125" s="52">
        <v>-8499.0300000000007</v>
      </c>
      <c r="S125" s="52">
        <v>24915.200000000001</v>
      </c>
      <c r="T125" s="52">
        <v>-16416.169999999998</v>
      </c>
      <c r="U125" s="53" t="s">
        <v>136</v>
      </c>
      <c r="V125" s="45"/>
      <c r="W125" s="45"/>
    </row>
    <row r="126" spans="1:23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25"/>
      <c r="N126" s="123"/>
      <c r="O126" s="47"/>
      <c r="P126" s="47"/>
      <c r="Q126" s="47"/>
      <c r="R126" s="47"/>
      <c r="S126" s="47"/>
      <c r="T126" s="47"/>
      <c r="U126" s="55"/>
      <c r="V126" s="45"/>
      <c r="W126" s="45"/>
    </row>
    <row r="127" spans="1:23" x14ac:dyDescent="0.25">
      <c r="A127" s="125" t="s">
        <v>191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5"/>
      <c r="N127" s="123"/>
      <c r="O127" s="47"/>
      <c r="P127" s="47"/>
      <c r="Q127" s="47"/>
      <c r="R127" s="47"/>
      <c r="S127" s="47"/>
      <c r="T127" s="47"/>
      <c r="U127" s="55"/>
      <c r="V127" s="45"/>
      <c r="W127" s="45"/>
    </row>
    <row r="128" spans="1:23" x14ac:dyDescent="0.25">
      <c r="A128" s="125" t="s">
        <v>141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33">
        <v>0</v>
      </c>
      <c r="N128" s="123"/>
      <c r="O128" s="51">
        <v>0</v>
      </c>
      <c r="P128" s="51">
        <v>0</v>
      </c>
      <c r="Q128" s="51">
        <v>97220.73</v>
      </c>
      <c r="R128" s="51">
        <v>0</v>
      </c>
      <c r="S128" s="51">
        <v>97220.73</v>
      </c>
      <c r="T128" s="51">
        <v>-97220.73</v>
      </c>
      <c r="U128" s="47" t="s">
        <v>136</v>
      </c>
      <c r="V128" s="45"/>
      <c r="W128" s="45"/>
    </row>
    <row r="129" spans="1:23" x14ac:dyDescent="0.25">
      <c r="A129" s="125" t="s">
        <v>157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33">
        <v>0</v>
      </c>
      <c r="N129" s="123"/>
      <c r="O129" s="51">
        <v>0</v>
      </c>
      <c r="P129" s="51">
        <v>0</v>
      </c>
      <c r="Q129" s="51">
        <v>24915.200000000001</v>
      </c>
      <c r="R129" s="51">
        <v>-8499.0300000000007</v>
      </c>
      <c r="S129" s="51">
        <v>24915.200000000001</v>
      </c>
      <c r="T129" s="51">
        <v>-16416.169999999998</v>
      </c>
      <c r="U129" s="47" t="s">
        <v>136</v>
      </c>
      <c r="V129" s="45"/>
      <c r="W129" s="45"/>
    </row>
    <row r="130" spans="1:23" x14ac:dyDescent="0.25">
      <c r="A130" s="125" t="s">
        <v>191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30">
        <v>0</v>
      </c>
      <c r="N130" s="131"/>
      <c r="O130" s="52">
        <v>0</v>
      </c>
      <c r="P130" s="52">
        <v>0</v>
      </c>
      <c r="Q130" s="52">
        <v>72305.53</v>
      </c>
      <c r="R130" s="52">
        <v>8499.0300000000007</v>
      </c>
      <c r="S130" s="52">
        <v>72305.53</v>
      </c>
      <c r="T130" s="52">
        <v>-80804.56</v>
      </c>
      <c r="U130" s="56"/>
      <c r="V130" s="45"/>
      <c r="W130" s="45"/>
    </row>
    <row r="131" spans="1:23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25"/>
      <c r="N131" s="123"/>
      <c r="O131" s="47"/>
      <c r="P131" s="47"/>
      <c r="Q131" s="47"/>
      <c r="R131" s="47"/>
      <c r="S131" s="47"/>
      <c r="T131" s="47"/>
      <c r="U131" s="47"/>
      <c r="V131" s="45"/>
      <c r="W131" s="45"/>
    </row>
    <row r="132" spans="1:23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 t="s">
        <v>158</v>
      </c>
      <c r="M132" s="125"/>
      <c r="N132" s="123"/>
      <c r="O132" s="47"/>
      <c r="P132" s="47"/>
      <c r="Q132" s="47"/>
      <c r="R132" s="47"/>
      <c r="S132" s="47"/>
      <c r="T132" s="47"/>
      <c r="U132" s="47"/>
      <c r="V132" s="45"/>
      <c r="W132" s="45"/>
    </row>
    <row r="133" spans="1:23" x14ac:dyDescent="0.25">
      <c r="A133" s="125" t="s">
        <v>141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33">
        <v>0</v>
      </c>
      <c r="N133" s="123"/>
      <c r="O133" s="51">
        <v>0</v>
      </c>
      <c r="P133" s="51">
        <v>0</v>
      </c>
      <c r="Q133" s="51">
        <v>97220.73</v>
      </c>
      <c r="R133" s="51">
        <v>0</v>
      </c>
      <c r="S133" s="51">
        <v>97220.73</v>
      </c>
      <c r="T133" s="51">
        <v>-97220.73</v>
      </c>
      <c r="U133" s="47" t="s">
        <v>136</v>
      </c>
      <c r="V133" s="45"/>
      <c r="W133" s="45"/>
    </row>
    <row r="134" spans="1:23" ht="15.75" thickBot="1" x14ac:dyDescent="0.3">
      <c r="A134" s="125" t="s">
        <v>157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33">
        <v>0</v>
      </c>
      <c r="N134" s="123"/>
      <c r="O134" s="51">
        <v>0</v>
      </c>
      <c r="P134" s="51">
        <v>0</v>
      </c>
      <c r="Q134" s="51">
        <v>24915.200000000001</v>
      </c>
      <c r="R134" s="51">
        <v>-8499.0300000000007</v>
      </c>
      <c r="S134" s="51">
        <v>24915.200000000001</v>
      </c>
      <c r="T134" s="51">
        <v>-16416.169999999998</v>
      </c>
      <c r="U134" s="47" t="s">
        <v>136</v>
      </c>
      <c r="V134" s="45"/>
      <c r="W134" s="45"/>
    </row>
    <row r="135" spans="1:23" ht="15.75" thickTop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 t="s">
        <v>158</v>
      </c>
      <c r="M135" s="135">
        <v>0</v>
      </c>
      <c r="N135" s="136"/>
      <c r="O135" s="57">
        <v>0</v>
      </c>
      <c r="P135" s="57">
        <v>0</v>
      </c>
      <c r="Q135" s="57">
        <v>72305.53</v>
      </c>
      <c r="R135" s="57">
        <v>8499.0300000000007</v>
      </c>
      <c r="S135" s="57">
        <v>72305.53</v>
      </c>
      <c r="T135" s="57">
        <v>-80804.56</v>
      </c>
      <c r="U135" s="58"/>
      <c r="V135" s="45"/>
      <c r="W135" s="45"/>
    </row>
    <row r="136" spans="1:23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5"/>
      <c r="W136" s="45"/>
    </row>
    <row r="138" spans="1:23" ht="225" x14ac:dyDescent="0.25">
      <c r="N138" s="59" t="s">
        <v>197</v>
      </c>
    </row>
    <row r="139" spans="1:23" x14ac:dyDescent="0.25">
      <c r="M139" t="s">
        <v>122</v>
      </c>
      <c r="O139" t="s">
        <v>123</v>
      </c>
      <c r="P139" t="s">
        <v>124</v>
      </c>
      <c r="Q139" t="s">
        <v>125</v>
      </c>
      <c r="R139" t="s">
        <v>126</v>
      </c>
      <c r="S139" t="s">
        <v>126</v>
      </c>
      <c r="T139" t="s">
        <v>127</v>
      </c>
      <c r="U139" t="s">
        <v>128</v>
      </c>
    </row>
    <row r="140" spans="1:23" x14ac:dyDescent="0.25">
      <c r="A140" t="s">
        <v>106</v>
      </c>
      <c r="G140" t="s">
        <v>7</v>
      </c>
      <c r="M140" t="s">
        <v>123</v>
      </c>
      <c r="O140" t="s">
        <v>129</v>
      </c>
      <c r="P140" t="s">
        <v>123</v>
      </c>
      <c r="Q140" t="s">
        <v>130</v>
      </c>
      <c r="R140" t="s">
        <v>131</v>
      </c>
      <c r="S140" t="s">
        <v>130</v>
      </c>
      <c r="T140" t="s">
        <v>130</v>
      </c>
      <c r="U140" t="s">
        <v>132</v>
      </c>
    </row>
    <row r="141" spans="1:23" x14ac:dyDescent="0.25">
      <c r="A141" t="s">
        <v>174</v>
      </c>
    </row>
    <row r="142" spans="1:23" x14ac:dyDescent="0.25">
      <c r="B142" t="s">
        <v>133</v>
      </c>
    </row>
    <row r="143" spans="1:23" x14ac:dyDescent="0.25">
      <c r="C143" t="s">
        <v>175</v>
      </c>
    </row>
    <row r="144" spans="1:23" x14ac:dyDescent="0.25">
      <c r="D144" t="s">
        <v>176</v>
      </c>
    </row>
    <row r="145" spans="1:21" x14ac:dyDescent="0.25">
      <c r="E145" t="s">
        <v>177</v>
      </c>
    </row>
    <row r="146" spans="1:21" x14ac:dyDescent="0.25">
      <c r="A146">
        <v>4990</v>
      </c>
      <c r="G146" t="s">
        <v>138</v>
      </c>
    </row>
    <row r="147" spans="1:21" x14ac:dyDescent="0.25">
      <c r="A147" t="s">
        <v>139</v>
      </c>
      <c r="G147" t="s">
        <v>140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136</v>
      </c>
    </row>
    <row r="148" spans="1:21" x14ac:dyDescent="0.25">
      <c r="A148" t="s">
        <v>178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136</v>
      </c>
    </row>
    <row r="149" spans="1:21" x14ac:dyDescent="0.25">
      <c r="E149" t="s">
        <v>179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136</v>
      </c>
    </row>
    <row r="150" spans="1:21" x14ac:dyDescent="0.25">
      <c r="D150" t="s">
        <v>180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136</v>
      </c>
    </row>
    <row r="151" spans="1:21" x14ac:dyDescent="0.25">
      <c r="C151" t="s">
        <v>181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136</v>
      </c>
    </row>
    <row r="152" spans="1:21" x14ac:dyDescent="0.25">
      <c r="B152" t="s">
        <v>141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136</v>
      </c>
    </row>
    <row r="153" spans="1:21" x14ac:dyDescent="0.25">
      <c r="B153" t="s">
        <v>142</v>
      </c>
    </row>
    <row r="154" spans="1:21" x14ac:dyDescent="0.25">
      <c r="C154" t="s">
        <v>175</v>
      </c>
    </row>
    <row r="155" spans="1:21" x14ac:dyDescent="0.25">
      <c r="D155" t="s">
        <v>176</v>
      </c>
    </row>
    <row r="156" spans="1:21" x14ac:dyDescent="0.25">
      <c r="E156" t="s">
        <v>177</v>
      </c>
    </row>
    <row r="157" spans="1:21" x14ac:dyDescent="0.25">
      <c r="A157">
        <v>5000</v>
      </c>
      <c r="G157" t="s">
        <v>144</v>
      </c>
    </row>
    <row r="158" spans="1:21" x14ac:dyDescent="0.25">
      <c r="A158" t="s">
        <v>145</v>
      </c>
      <c r="G158" t="s">
        <v>146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136</v>
      </c>
    </row>
    <row r="159" spans="1:21" x14ac:dyDescent="0.25">
      <c r="A159" t="s">
        <v>182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136</v>
      </c>
    </row>
    <row r="160" spans="1:21" x14ac:dyDescent="0.25">
      <c r="A160">
        <v>5400</v>
      </c>
      <c r="G160" t="s">
        <v>148</v>
      </c>
    </row>
    <row r="161" spans="1:21" x14ac:dyDescent="0.25">
      <c r="A161" t="s">
        <v>149</v>
      </c>
      <c r="G161" t="s">
        <v>150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136</v>
      </c>
    </row>
    <row r="162" spans="1:21" x14ac:dyDescent="0.25">
      <c r="A162" t="s">
        <v>183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136</v>
      </c>
    </row>
    <row r="163" spans="1:21" x14ac:dyDescent="0.25">
      <c r="A163">
        <v>7303</v>
      </c>
      <c r="G163" t="s">
        <v>152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136</v>
      </c>
    </row>
    <row r="164" spans="1:21" x14ac:dyDescent="0.25">
      <c r="A164">
        <v>9500</v>
      </c>
      <c r="G164" t="s">
        <v>154</v>
      </c>
    </row>
    <row r="165" spans="1:21" x14ac:dyDescent="0.25">
      <c r="A165" t="s">
        <v>155</v>
      </c>
      <c r="G165" t="s">
        <v>156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136</v>
      </c>
    </row>
    <row r="166" spans="1:21" x14ac:dyDescent="0.25">
      <c r="A166" t="s">
        <v>184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136</v>
      </c>
    </row>
    <row r="167" spans="1:21" x14ac:dyDescent="0.25">
      <c r="E167" t="s">
        <v>179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136</v>
      </c>
    </row>
    <row r="168" spans="1:21" x14ac:dyDescent="0.25">
      <c r="D168" t="s">
        <v>180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136</v>
      </c>
    </row>
    <row r="169" spans="1:21" x14ac:dyDescent="0.25">
      <c r="C169" t="s">
        <v>181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136</v>
      </c>
    </row>
    <row r="170" spans="1:21" x14ac:dyDescent="0.25">
      <c r="B170" t="s">
        <v>157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136</v>
      </c>
    </row>
    <row r="172" spans="1:21" x14ac:dyDescent="0.25">
      <c r="A172" t="s">
        <v>185</v>
      </c>
    </row>
    <row r="173" spans="1:21" x14ac:dyDescent="0.25">
      <c r="A173" t="s">
        <v>141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136</v>
      </c>
    </row>
    <row r="174" spans="1:21" x14ac:dyDescent="0.25">
      <c r="A174" t="s">
        <v>157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136</v>
      </c>
    </row>
    <row r="175" spans="1:21" x14ac:dyDescent="0.25">
      <c r="A175" t="s">
        <v>185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4" x14ac:dyDescent="0.25">
      <c r="L177" t="s">
        <v>158</v>
      </c>
    </row>
    <row r="178" spans="1:24" x14ac:dyDescent="0.25">
      <c r="A178" t="s">
        <v>141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136</v>
      </c>
    </row>
    <row r="179" spans="1:24" x14ac:dyDescent="0.25">
      <c r="A179" t="s">
        <v>157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136</v>
      </c>
    </row>
    <row r="180" spans="1:24" x14ac:dyDescent="0.25">
      <c r="L180" t="s">
        <v>158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  <row r="184" spans="1:24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7" t="s">
        <v>199</v>
      </c>
      <c r="P184" s="140"/>
      <c r="Q184" s="140"/>
      <c r="R184" s="140"/>
      <c r="S184" s="140"/>
      <c r="T184" s="140"/>
      <c r="U184" s="140"/>
      <c r="V184" s="140"/>
      <c r="W184" s="140"/>
      <c r="X184" s="140"/>
    </row>
    <row r="185" spans="1:24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0" t="s">
        <v>122</v>
      </c>
      <c r="N185" s="139" t="s">
        <v>123</v>
      </c>
      <c r="O185" s="140"/>
      <c r="P185" s="60" t="s">
        <v>124</v>
      </c>
      <c r="Q185" s="60" t="s">
        <v>125</v>
      </c>
      <c r="R185" s="60" t="s">
        <v>198</v>
      </c>
      <c r="S185" s="60" t="s">
        <v>126</v>
      </c>
      <c r="T185" s="60" t="s">
        <v>126</v>
      </c>
      <c r="U185" s="60" t="s">
        <v>127</v>
      </c>
      <c r="V185" s="60" t="s">
        <v>128</v>
      </c>
      <c r="W185" s="61"/>
      <c r="X185" s="61"/>
    </row>
    <row r="186" spans="1:24" x14ac:dyDescent="0.25">
      <c r="A186" s="148" t="s">
        <v>106</v>
      </c>
      <c r="B186" s="149"/>
      <c r="C186" s="149"/>
      <c r="D186" s="149"/>
      <c r="E186" s="149"/>
      <c r="F186" s="149"/>
      <c r="G186" s="148" t="s">
        <v>7</v>
      </c>
      <c r="H186" s="149"/>
      <c r="I186" s="149"/>
      <c r="J186" s="149"/>
      <c r="K186" s="149"/>
      <c r="L186" s="149"/>
      <c r="M186" s="67" t="s">
        <v>123</v>
      </c>
      <c r="N186" s="150" t="s">
        <v>129</v>
      </c>
      <c r="O186" s="149"/>
      <c r="P186" s="67" t="s">
        <v>123</v>
      </c>
      <c r="Q186" s="67" t="s">
        <v>130</v>
      </c>
      <c r="R186" s="67" t="s">
        <v>130</v>
      </c>
      <c r="S186" s="67" t="s">
        <v>131</v>
      </c>
      <c r="T186" s="67" t="s">
        <v>130</v>
      </c>
      <c r="U186" s="67" t="s">
        <v>130</v>
      </c>
      <c r="V186" s="67" t="s">
        <v>132</v>
      </c>
      <c r="W186" s="61"/>
      <c r="X186" s="61"/>
    </row>
    <row r="187" spans="1:24" x14ac:dyDescent="0.25">
      <c r="A187" s="144" t="s">
        <v>190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66"/>
      <c r="N187" s="144"/>
      <c r="O187" s="140"/>
      <c r="P187" s="66"/>
      <c r="Q187" s="66"/>
      <c r="R187" s="66"/>
      <c r="S187" s="66"/>
      <c r="T187" s="66"/>
      <c r="U187" s="66"/>
      <c r="V187" s="66"/>
      <c r="W187" s="61"/>
      <c r="X187" s="61"/>
    </row>
    <row r="188" spans="1:24" x14ac:dyDescent="0.25">
      <c r="A188" s="27"/>
      <c r="B188" s="144" t="s">
        <v>133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66"/>
      <c r="N188" s="144"/>
      <c r="O188" s="140"/>
      <c r="P188" s="66"/>
      <c r="Q188" s="66"/>
      <c r="R188" s="66"/>
      <c r="S188" s="66"/>
      <c r="T188" s="66"/>
      <c r="U188" s="66"/>
      <c r="V188" s="66"/>
      <c r="W188" s="61"/>
      <c r="X188" s="61"/>
    </row>
    <row r="189" spans="1:24" x14ac:dyDescent="0.25">
      <c r="A189" s="27"/>
      <c r="B189" s="66"/>
      <c r="C189" s="144" t="s">
        <v>161</v>
      </c>
      <c r="D189" s="140"/>
      <c r="E189" s="140"/>
      <c r="F189" s="140"/>
      <c r="G189" s="140"/>
      <c r="H189" s="140"/>
      <c r="I189" s="140"/>
      <c r="J189" s="140"/>
      <c r="K189" s="140"/>
      <c r="L189" s="140"/>
      <c r="M189" s="66"/>
      <c r="N189" s="144"/>
      <c r="O189" s="140"/>
      <c r="P189" s="66"/>
      <c r="Q189" s="66"/>
      <c r="R189" s="66"/>
      <c r="S189" s="66"/>
      <c r="T189" s="66"/>
      <c r="U189" s="66"/>
      <c r="V189" s="66"/>
      <c r="W189" s="61"/>
      <c r="X189" s="61"/>
    </row>
    <row r="190" spans="1:24" x14ac:dyDescent="0.25">
      <c r="A190" s="27"/>
      <c r="B190" s="27"/>
      <c r="C190" s="66"/>
      <c r="D190" s="144" t="s">
        <v>162</v>
      </c>
      <c r="E190" s="140"/>
      <c r="F190" s="140"/>
      <c r="G190" s="140"/>
      <c r="H190" s="140"/>
      <c r="I190" s="140"/>
      <c r="J190" s="140"/>
      <c r="K190" s="140"/>
      <c r="L190" s="140"/>
      <c r="M190" s="66"/>
      <c r="N190" s="144"/>
      <c r="O190" s="140"/>
      <c r="P190" s="66"/>
      <c r="Q190" s="66"/>
      <c r="R190" s="66"/>
      <c r="S190" s="66"/>
      <c r="T190" s="66"/>
      <c r="U190" s="66"/>
      <c r="V190" s="66"/>
      <c r="W190" s="61"/>
      <c r="X190" s="61"/>
    </row>
    <row r="191" spans="1:24" x14ac:dyDescent="0.25">
      <c r="A191" s="27"/>
      <c r="B191" s="27"/>
      <c r="C191" s="27"/>
      <c r="D191" s="66"/>
      <c r="E191" s="144" t="s">
        <v>163</v>
      </c>
      <c r="F191" s="140"/>
      <c r="G191" s="140"/>
      <c r="H191" s="140"/>
      <c r="I191" s="140"/>
      <c r="J191" s="140"/>
      <c r="K191" s="140"/>
      <c r="L191" s="140"/>
      <c r="M191" s="66"/>
      <c r="N191" s="144"/>
      <c r="O191" s="140"/>
      <c r="P191" s="66"/>
      <c r="Q191" s="66"/>
      <c r="R191" s="66"/>
      <c r="S191" s="66"/>
      <c r="T191" s="66"/>
      <c r="U191" s="66"/>
      <c r="V191" s="66"/>
      <c r="W191" s="61"/>
      <c r="X191" s="61"/>
    </row>
    <row r="192" spans="1:24" x14ac:dyDescent="0.25">
      <c r="A192" s="146" t="s">
        <v>137</v>
      </c>
      <c r="B192" s="140"/>
      <c r="C192" s="140"/>
      <c r="D192" s="140"/>
      <c r="E192" s="140"/>
      <c r="F192" s="140"/>
      <c r="G192" s="146" t="s">
        <v>138</v>
      </c>
      <c r="H192" s="140"/>
      <c r="I192" s="140"/>
      <c r="J192" s="140"/>
      <c r="K192" s="140"/>
      <c r="L192" s="140"/>
      <c r="M192" s="66"/>
      <c r="N192" s="144"/>
      <c r="O192" s="140"/>
      <c r="P192" s="66"/>
      <c r="Q192" s="66"/>
      <c r="R192" s="66"/>
      <c r="S192" s="66"/>
      <c r="T192" s="66"/>
      <c r="U192" s="66"/>
      <c r="V192" s="66"/>
      <c r="W192" s="61"/>
      <c r="X192" s="61"/>
    </row>
    <row r="193" spans="1:24" x14ac:dyDescent="0.25">
      <c r="A193" s="144" t="s">
        <v>139</v>
      </c>
      <c r="B193" s="140"/>
      <c r="C193" s="140"/>
      <c r="D193" s="140"/>
      <c r="E193" s="140"/>
      <c r="F193" s="140"/>
      <c r="G193" s="144" t="s">
        <v>140</v>
      </c>
      <c r="H193" s="140"/>
      <c r="I193" s="140"/>
      <c r="J193" s="140"/>
      <c r="K193" s="140"/>
      <c r="L193" s="140"/>
      <c r="M193" s="62">
        <v>0</v>
      </c>
      <c r="N193" s="141">
        <v>0</v>
      </c>
      <c r="O193" s="140"/>
      <c r="P193" s="62">
        <v>0</v>
      </c>
      <c r="Q193" s="62">
        <v>76</v>
      </c>
      <c r="R193" s="62">
        <v>0</v>
      </c>
      <c r="S193" s="62">
        <v>0</v>
      </c>
      <c r="T193" s="62">
        <v>76</v>
      </c>
      <c r="U193" s="62">
        <v>-76</v>
      </c>
      <c r="V193" s="60" t="s">
        <v>136</v>
      </c>
      <c r="W193" s="61"/>
      <c r="X193" s="61"/>
    </row>
    <row r="194" spans="1:24" x14ac:dyDescent="0.25">
      <c r="A194" s="145" t="s">
        <v>164</v>
      </c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64">
        <v>0</v>
      </c>
      <c r="N194" s="142">
        <v>0</v>
      </c>
      <c r="O194" s="143"/>
      <c r="P194" s="64">
        <v>0</v>
      </c>
      <c r="Q194" s="64">
        <v>76</v>
      </c>
      <c r="R194" s="64">
        <v>0</v>
      </c>
      <c r="S194" s="64">
        <v>0</v>
      </c>
      <c r="T194" s="64">
        <v>76</v>
      </c>
      <c r="U194" s="64">
        <v>-76</v>
      </c>
      <c r="V194" s="30" t="s">
        <v>136</v>
      </c>
      <c r="W194" s="61"/>
      <c r="X194" s="61"/>
    </row>
    <row r="195" spans="1:24" x14ac:dyDescent="0.25">
      <c r="A195" s="27"/>
      <c r="B195" s="31"/>
      <c r="C195" s="31"/>
      <c r="D195" s="60"/>
      <c r="E195" s="139" t="s">
        <v>165</v>
      </c>
      <c r="F195" s="140"/>
      <c r="G195" s="140"/>
      <c r="H195" s="140"/>
      <c r="I195" s="140"/>
      <c r="J195" s="140"/>
      <c r="K195" s="140"/>
      <c r="L195" s="140"/>
      <c r="M195" s="64">
        <v>0</v>
      </c>
      <c r="N195" s="142">
        <v>0</v>
      </c>
      <c r="O195" s="143"/>
      <c r="P195" s="64">
        <v>0</v>
      </c>
      <c r="Q195" s="64">
        <v>76</v>
      </c>
      <c r="R195" s="64">
        <v>0</v>
      </c>
      <c r="S195" s="64">
        <v>0</v>
      </c>
      <c r="T195" s="64">
        <v>76</v>
      </c>
      <c r="U195" s="64">
        <v>-76</v>
      </c>
      <c r="V195" s="30" t="s">
        <v>136</v>
      </c>
      <c r="W195" s="61"/>
      <c r="X195" s="61"/>
    </row>
    <row r="196" spans="1:24" x14ac:dyDescent="0.25">
      <c r="A196" s="27"/>
      <c r="B196" s="31"/>
      <c r="C196" s="60"/>
      <c r="D196" s="139" t="s">
        <v>166</v>
      </c>
      <c r="E196" s="140"/>
      <c r="F196" s="140"/>
      <c r="G196" s="140"/>
      <c r="H196" s="140"/>
      <c r="I196" s="140"/>
      <c r="J196" s="140"/>
      <c r="K196" s="140"/>
      <c r="L196" s="140"/>
      <c r="M196" s="64">
        <v>0</v>
      </c>
      <c r="N196" s="142">
        <v>0</v>
      </c>
      <c r="O196" s="143"/>
      <c r="P196" s="64">
        <v>0</v>
      </c>
      <c r="Q196" s="64">
        <v>76</v>
      </c>
      <c r="R196" s="64">
        <v>0</v>
      </c>
      <c r="S196" s="64">
        <v>0</v>
      </c>
      <c r="T196" s="64">
        <v>76</v>
      </c>
      <c r="U196" s="64">
        <v>-76</v>
      </c>
      <c r="V196" s="30" t="s">
        <v>136</v>
      </c>
      <c r="W196" s="61"/>
      <c r="X196" s="61"/>
    </row>
    <row r="197" spans="1:24" x14ac:dyDescent="0.25">
      <c r="A197" s="27"/>
      <c r="B197" s="60"/>
      <c r="C197" s="139" t="s">
        <v>167</v>
      </c>
      <c r="D197" s="140"/>
      <c r="E197" s="140"/>
      <c r="F197" s="140"/>
      <c r="G197" s="140"/>
      <c r="H197" s="140"/>
      <c r="I197" s="140"/>
      <c r="J197" s="140"/>
      <c r="K197" s="140"/>
      <c r="L197" s="140"/>
      <c r="M197" s="64">
        <v>0</v>
      </c>
      <c r="N197" s="142">
        <v>0</v>
      </c>
      <c r="O197" s="143"/>
      <c r="P197" s="64">
        <v>0</v>
      </c>
      <c r="Q197" s="64">
        <v>76</v>
      </c>
      <c r="R197" s="64">
        <v>0</v>
      </c>
      <c r="S197" s="64">
        <v>0</v>
      </c>
      <c r="T197" s="64">
        <v>76</v>
      </c>
      <c r="U197" s="64">
        <v>-76</v>
      </c>
      <c r="V197" s="30" t="s">
        <v>136</v>
      </c>
      <c r="W197" s="61"/>
      <c r="X197" s="61"/>
    </row>
    <row r="198" spans="1:24" x14ac:dyDescent="0.25">
      <c r="A198" s="27"/>
      <c r="B198" s="139" t="s">
        <v>141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64">
        <v>0</v>
      </c>
      <c r="N198" s="142">
        <v>0</v>
      </c>
      <c r="O198" s="143"/>
      <c r="P198" s="64">
        <v>0</v>
      </c>
      <c r="Q198" s="64">
        <v>76</v>
      </c>
      <c r="R198" s="64">
        <v>0</v>
      </c>
      <c r="S198" s="64">
        <v>0</v>
      </c>
      <c r="T198" s="64">
        <v>76</v>
      </c>
      <c r="U198" s="64">
        <v>-76</v>
      </c>
      <c r="V198" s="30" t="s">
        <v>136</v>
      </c>
      <c r="W198" s="61"/>
      <c r="X198" s="61"/>
    </row>
    <row r="199" spans="1:24" x14ac:dyDescent="0.25">
      <c r="A199" s="27"/>
      <c r="B199" s="144" t="s">
        <v>142</v>
      </c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66"/>
      <c r="N199" s="144"/>
      <c r="O199" s="140"/>
      <c r="P199" s="66"/>
      <c r="Q199" s="66"/>
      <c r="R199" s="66"/>
      <c r="S199" s="66"/>
      <c r="T199" s="66"/>
      <c r="U199" s="66"/>
      <c r="V199" s="66"/>
      <c r="W199" s="61"/>
      <c r="X199" s="61"/>
    </row>
    <row r="200" spans="1:24" x14ac:dyDescent="0.25">
      <c r="A200" s="27"/>
      <c r="B200" s="66"/>
      <c r="C200" s="144" t="s">
        <v>161</v>
      </c>
      <c r="D200" s="140"/>
      <c r="E200" s="140"/>
      <c r="F200" s="140"/>
      <c r="G200" s="140"/>
      <c r="H200" s="140"/>
      <c r="I200" s="140"/>
      <c r="J200" s="140"/>
      <c r="K200" s="140"/>
      <c r="L200" s="140"/>
      <c r="M200" s="66"/>
      <c r="N200" s="144"/>
      <c r="O200" s="140"/>
      <c r="P200" s="66"/>
      <c r="Q200" s="66"/>
      <c r="R200" s="66"/>
      <c r="S200" s="66"/>
      <c r="T200" s="66"/>
      <c r="U200" s="66"/>
      <c r="V200" s="66"/>
      <c r="W200" s="61"/>
      <c r="X200" s="61"/>
    </row>
    <row r="201" spans="1:24" x14ac:dyDescent="0.25">
      <c r="A201" s="27"/>
      <c r="B201" s="27"/>
      <c r="C201" s="66"/>
      <c r="D201" s="144" t="s">
        <v>162</v>
      </c>
      <c r="E201" s="140"/>
      <c r="F201" s="140"/>
      <c r="G201" s="140"/>
      <c r="H201" s="140"/>
      <c r="I201" s="140"/>
      <c r="J201" s="140"/>
      <c r="K201" s="140"/>
      <c r="L201" s="140"/>
      <c r="M201" s="66"/>
      <c r="N201" s="144"/>
      <c r="O201" s="140"/>
      <c r="P201" s="66"/>
      <c r="Q201" s="66"/>
      <c r="R201" s="66"/>
      <c r="S201" s="66"/>
      <c r="T201" s="66"/>
      <c r="U201" s="66"/>
      <c r="V201" s="66"/>
      <c r="W201" s="61"/>
      <c r="X201" s="61"/>
    </row>
    <row r="202" spans="1:24" x14ac:dyDescent="0.25">
      <c r="A202" s="27"/>
      <c r="B202" s="27"/>
      <c r="C202" s="27"/>
      <c r="D202" s="66"/>
      <c r="E202" s="144" t="s">
        <v>163</v>
      </c>
      <c r="F202" s="140"/>
      <c r="G202" s="140"/>
      <c r="H202" s="140"/>
      <c r="I202" s="140"/>
      <c r="J202" s="140"/>
      <c r="K202" s="140"/>
      <c r="L202" s="140"/>
      <c r="M202" s="66"/>
      <c r="N202" s="144"/>
      <c r="O202" s="140"/>
      <c r="P202" s="66"/>
      <c r="Q202" s="66"/>
      <c r="R202" s="66"/>
      <c r="S202" s="66"/>
      <c r="T202" s="66"/>
      <c r="U202" s="66"/>
      <c r="V202" s="66"/>
      <c r="W202" s="61"/>
      <c r="X202" s="61"/>
    </row>
    <row r="203" spans="1:24" x14ac:dyDescent="0.25">
      <c r="A203" s="146" t="s">
        <v>143</v>
      </c>
      <c r="B203" s="140"/>
      <c r="C203" s="140"/>
      <c r="D203" s="140"/>
      <c r="E203" s="140"/>
      <c r="F203" s="140"/>
      <c r="G203" s="146" t="s">
        <v>144</v>
      </c>
      <c r="H203" s="140"/>
      <c r="I203" s="140"/>
      <c r="J203" s="140"/>
      <c r="K203" s="140"/>
      <c r="L203" s="140"/>
      <c r="M203" s="66"/>
      <c r="N203" s="144"/>
      <c r="O203" s="140"/>
      <c r="P203" s="66"/>
      <c r="Q203" s="66"/>
      <c r="R203" s="66"/>
      <c r="S203" s="66"/>
      <c r="T203" s="66"/>
      <c r="U203" s="66"/>
      <c r="V203" s="66"/>
      <c r="W203" s="61"/>
      <c r="X203" s="61"/>
    </row>
    <row r="204" spans="1:24" x14ac:dyDescent="0.25">
      <c r="A204" s="144" t="s">
        <v>145</v>
      </c>
      <c r="B204" s="140"/>
      <c r="C204" s="140"/>
      <c r="D204" s="140"/>
      <c r="E204" s="140"/>
      <c r="F204" s="140"/>
      <c r="G204" s="144" t="s">
        <v>146</v>
      </c>
      <c r="H204" s="140"/>
      <c r="I204" s="140"/>
      <c r="J204" s="140"/>
      <c r="K204" s="140"/>
      <c r="L204" s="140"/>
      <c r="M204" s="62">
        <v>0</v>
      </c>
      <c r="N204" s="141">
        <v>0</v>
      </c>
      <c r="O204" s="140"/>
      <c r="P204" s="62">
        <v>0</v>
      </c>
      <c r="Q204" s="62">
        <v>3823.2</v>
      </c>
      <c r="R204" s="62">
        <v>0</v>
      </c>
      <c r="S204" s="62">
        <v>0</v>
      </c>
      <c r="T204" s="62">
        <v>3823.2</v>
      </c>
      <c r="U204" s="62">
        <v>-3823.2</v>
      </c>
      <c r="V204" s="60" t="s">
        <v>136</v>
      </c>
      <c r="W204" s="61"/>
      <c r="X204" s="61"/>
    </row>
    <row r="205" spans="1:24" x14ac:dyDescent="0.25">
      <c r="A205" s="145" t="s">
        <v>168</v>
      </c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64">
        <v>0</v>
      </c>
      <c r="N205" s="142">
        <v>0</v>
      </c>
      <c r="O205" s="143"/>
      <c r="P205" s="64">
        <v>0</v>
      </c>
      <c r="Q205" s="64">
        <v>3823.2</v>
      </c>
      <c r="R205" s="64">
        <v>0</v>
      </c>
      <c r="S205" s="64">
        <v>0</v>
      </c>
      <c r="T205" s="64">
        <v>3823.2</v>
      </c>
      <c r="U205" s="64">
        <v>-3823.2</v>
      </c>
      <c r="V205" s="30" t="s">
        <v>136</v>
      </c>
      <c r="W205" s="61"/>
      <c r="X205" s="61"/>
    </row>
    <row r="206" spans="1:24" x14ac:dyDescent="0.25">
      <c r="A206" s="146" t="s">
        <v>147</v>
      </c>
      <c r="B206" s="140"/>
      <c r="C206" s="140"/>
      <c r="D206" s="140"/>
      <c r="E206" s="140"/>
      <c r="F206" s="140"/>
      <c r="G206" s="146" t="s">
        <v>148</v>
      </c>
      <c r="H206" s="140"/>
      <c r="I206" s="140"/>
      <c r="J206" s="140"/>
      <c r="K206" s="140"/>
      <c r="L206" s="140"/>
      <c r="M206" s="66"/>
      <c r="N206" s="144"/>
      <c r="O206" s="140"/>
      <c r="P206" s="66"/>
      <c r="Q206" s="66"/>
      <c r="R206" s="66"/>
      <c r="S206" s="66"/>
      <c r="T206" s="66"/>
      <c r="U206" s="66"/>
      <c r="V206" s="66"/>
      <c r="W206" s="61"/>
      <c r="X206" s="61"/>
    </row>
    <row r="207" spans="1:24" x14ac:dyDescent="0.25">
      <c r="A207" s="144" t="s">
        <v>149</v>
      </c>
      <c r="B207" s="140"/>
      <c r="C207" s="140"/>
      <c r="D207" s="140"/>
      <c r="E207" s="140"/>
      <c r="F207" s="140"/>
      <c r="G207" s="144" t="s">
        <v>150</v>
      </c>
      <c r="H207" s="140"/>
      <c r="I207" s="140"/>
      <c r="J207" s="140"/>
      <c r="K207" s="140"/>
      <c r="L207" s="140"/>
      <c r="M207" s="62">
        <v>0</v>
      </c>
      <c r="N207" s="141">
        <v>0</v>
      </c>
      <c r="O207" s="140"/>
      <c r="P207" s="62">
        <v>0</v>
      </c>
      <c r="Q207" s="62">
        <v>270.14</v>
      </c>
      <c r="R207" s="62">
        <v>274.02999999999997</v>
      </c>
      <c r="S207" s="62">
        <v>0</v>
      </c>
      <c r="T207" s="62">
        <v>270.14</v>
      </c>
      <c r="U207" s="62">
        <v>-270.14</v>
      </c>
      <c r="V207" s="60" t="s">
        <v>136</v>
      </c>
      <c r="W207" s="61"/>
      <c r="X207" s="61"/>
    </row>
    <row r="208" spans="1:24" x14ac:dyDescent="0.25">
      <c r="A208" s="145" t="s">
        <v>169</v>
      </c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64">
        <v>0</v>
      </c>
      <c r="N208" s="142">
        <v>0</v>
      </c>
      <c r="O208" s="143"/>
      <c r="P208" s="64">
        <v>0</v>
      </c>
      <c r="Q208" s="64">
        <v>270.14</v>
      </c>
      <c r="R208" s="64">
        <v>274.02999999999997</v>
      </c>
      <c r="S208" s="64">
        <v>0</v>
      </c>
      <c r="T208" s="64">
        <v>270.14</v>
      </c>
      <c r="U208" s="64">
        <v>-270.14</v>
      </c>
      <c r="V208" s="30" t="s">
        <v>136</v>
      </c>
      <c r="W208" s="61"/>
      <c r="X208" s="61"/>
    </row>
    <row r="209" spans="1:24" x14ac:dyDescent="0.25">
      <c r="A209" s="146" t="s">
        <v>153</v>
      </c>
      <c r="B209" s="140"/>
      <c r="C209" s="140"/>
      <c r="D209" s="140"/>
      <c r="E209" s="140"/>
      <c r="F209" s="140"/>
      <c r="G209" s="146" t="s">
        <v>154</v>
      </c>
      <c r="H209" s="140"/>
      <c r="I209" s="140"/>
      <c r="J209" s="140"/>
      <c r="K209" s="140"/>
      <c r="L209" s="140"/>
      <c r="M209" s="66"/>
      <c r="N209" s="144"/>
      <c r="O209" s="140"/>
      <c r="P209" s="66"/>
      <c r="Q209" s="66"/>
      <c r="R209" s="66"/>
      <c r="S209" s="66"/>
      <c r="T209" s="66"/>
      <c r="U209" s="66"/>
      <c r="V209" s="66"/>
      <c r="W209" s="61"/>
      <c r="X209" s="61"/>
    </row>
    <row r="210" spans="1:24" x14ac:dyDescent="0.25">
      <c r="A210" s="144" t="s">
        <v>155</v>
      </c>
      <c r="B210" s="140"/>
      <c r="C210" s="140"/>
      <c r="D210" s="140"/>
      <c r="E210" s="140"/>
      <c r="F210" s="140"/>
      <c r="G210" s="144" t="s">
        <v>156</v>
      </c>
      <c r="H210" s="140"/>
      <c r="I210" s="140"/>
      <c r="J210" s="140"/>
      <c r="K210" s="140"/>
      <c r="L210" s="140"/>
      <c r="M210" s="62">
        <v>0</v>
      </c>
      <c r="N210" s="141">
        <v>0</v>
      </c>
      <c r="O210" s="140"/>
      <c r="P210" s="62">
        <v>0</v>
      </c>
      <c r="Q210" s="62">
        <v>17739.939999999999</v>
      </c>
      <c r="R210" s="62">
        <v>29747.88</v>
      </c>
      <c r="S210" s="62">
        <v>-8214.56</v>
      </c>
      <c r="T210" s="62">
        <v>17739.939999999999</v>
      </c>
      <c r="U210" s="62">
        <v>-9525.3799999999992</v>
      </c>
      <c r="V210" s="60" t="s">
        <v>136</v>
      </c>
      <c r="W210" s="61"/>
      <c r="X210" s="61"/>
    </row>
    <row r="211" spans="1:24" x14ac:dyDescent="0.25">
      <c r="A211" s="145" t="s">
        <v>170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64">
        <v>0</v>
      </c>
      <c r="N211" s="142">
        <v>0</v>
      </c>
      <c r="O211" s="143"/>
      <c r="P211" s="64">
        <v>0</v>
      </c>
      <c r="Q211" s="64">
        <v>17739.939999999999</v>
      </c>
      <c r="R211" s="64">
        <v>29747.88</v>
      </c>
      <c r="S211" s="64">
        <v>-8214.56</v>
      </c>
      <c r="T211" s="64">
        <v>17739.939999999999</v>
      </c>
      <c r="U211" s="64">
        <v>-9525.3799999999992</v>
      </c>
      <c r="V211" s="30" t="s">
        <v>136</v>
      </c>
      <c r="W211" s="61"/>
      <c r="X211" s="61"/>
    </row>
    <row r="212" spans="1:24" x14ac:dyDescent="0.25">
      <c r="A212" s="27"/>
      <c r="B212" s="31"/>
      <c r="C212" s="31"/>
      <c r="D212" s="60"/>
      <c r="E212" s="139" t="s">
        <v>165</v>
      </c>
      <c r="F212" s="140"/>
      <c r="G212" s="140"/>
      <c r="H212" s="140"/>
      <c r="I212" s="140"/>
      <c r="J212" s="140"/>
      <c r="K212" s="140"/>
      <c r="L212" s="140"/>
      <c r="M212" s="64">
        <v>0</v>
      </c>
      <c r="N212" s="142">
        <v>0</v>
      </c>
      <c r="O212" s="143"/>
      <c r="P212" s="64">
        <v>0</v>
      </c>
      <c r="Q212" s="64">
        <v>21833.279999999999</v>
      </c>
      <c r="R212" s="64">
        <v>30021.91</v>
      </c>
      <c r="S212" s="64">
        <v>-8214.56</v>
      </c>
      <c r="T212" s="64">
        <v>21833.279999999999</v>
      </c>
      <c r="U212" s="64">
        <v>-13618.72</v>
      </c>
      <c r="V212" s="30" t="s">
        <v>136</v>
      </c>
      <c r="W212" s="61"/>
      <c r="X212" s="61"/>
    </row>
    <row r="213" spans="1:24" x14ac:dyDescent="0.25">
      <c r="A213" s="27"/>
      <c r="B213" s="31"/>
      <c r="C213" s="60"/>
      <c r="D213" s="139" t="s">
        <v>166</v>
      </c>
      <c r="E213" s="140"/>
      <c r="F213" s="140"/>
      <c r="G213" s="140"/>
      <c r="H213" s="140"/>
      <c r="I213" s="140"/>
      <c r="J213" s="140"/>
      <c r="K213" s="140"/>
      <c r="L213" s="140"/>
      <c r="M213" s="64">
        <v>0</v>
      </c>
      <c r="N213" s="142">
        <v>0</v>
      </c>
      <c r="O213" s="143"/>
      <c r="P213" s="64">
        <v>0</v>
      </c>
      <c r="Q213" s="64">
        <v>21833.279999999999</v>
      </c>
      <c r="R213" s="64">
        <v>30021.91</v>
      </c>
      <c r="S213" s="64">
        <v>-8214.56</v>
      </c>
      <c r="T213" s="64">
        <v>21833.279999999999</v>
      </c>
      <c r="U213" s="64">
        <v>-13618.72</v>
      </c>
      <c r="V213" s="30" t="s">
        <v>136</v>
      </c>
      <c r="W213" s="61"/>
      <c r="X213" s="61"/>
    </row>
    <row r="214" spans="1:24" x14ac:dyDescent="0.25">
      <c r="A214" s="27"/>
      <c r="B214" s="60"/>
      <c r="C214" s="139" t="s">
        <v>167</v>
      </c>
      <c r="D214" s="140"/>
      <c r="E214" s="140"/>
      <c r="F214" s="140"/>
      <c r="G214" s="140"/>
      <c r="H214" s="140"/>
      <c r="I214" s="140"/>
      <c r="J214" s="140"/>
      <c r="K214" s="140"/>
      <c r="L214" s="140"/>
      <c r="M214" s="64">
        <v>0</v>
      </c>
      <c r="N214" s="142">
        <v>0</v>
      </c>
      <c r="O214" s="143"/>
      <c r="P214" s="64">
        <v>0</v>
      </c>
      <c r="Q214" s="64">
        <v>21833.279999999999</v>
      </c>
      <c r="R214" s="64">
        <v>30021.91</v>
      </c>
      <c r="S214" s="64">
        <v>-8214.56</v>
      </c>
      <c r="T214" s="64">
        <v>21833.279999999999</v>
      </c>
      <c r="U214" s="64">
        <v>-13618.72</v>
      </c>
      <c r="V214" s="30" t="s">
        <v>136</v>
      </c>
      <c r="W214" s="61"/>
      <c r="X214" s="61"/>
    </row>
    <row r="215" spans="1:24" x14ac:dyDescent="0.25">
      <c r="A215" s="27"/>
      <c r="B215" s="139" t="s">
        <v>157</v>
      </c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64">
        <v>0</v>
      </c>
      <c r="N215" s="142">
        <v>0</v>
      </c>
      <c r="O215" s="143"/>
      <c r="P215" s="64">
        <v>0</v>
      </c>
      <c r="Q215" s="64">
        <v>21833.279999999999</v>
      </c>
      <c r="R215" s="64">
        <v>30021.91</v>
      </c>
      <c r="S215" s="64">
        <v>-8214.56</v>
      </c>
      <c r="T215" s="64">
        <v>21833.279999999999</v>
      </c>
      <c r="U215" s="64">
        <v>-13618.72</v>
      </c>
      <c r="V215" s="30" t="s">
        <v>136</v>
      </c>
      <c r="W215" s="61"/>
      <c r="X215" s="61"/>
    </row>
    <row r="216" spans="1:24" x14ac:dyDescent="0.2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139"/>
      <c r="O216" s="140"/>
      <c r="P216" s="60"/>
      <c r="Q216" s="60"/>
      <c r="R216" s="60"/>
      <c r="S216" s="60"/>
      <c r="T216" s="60"/>
      <c r="U216" s="60"/>
      <c r="V216" s="65"/>
      <c r="W216" s="61"/>
      <c r="X216" s="61"/>
    </row>
    <row r="217" spans="1:24" x14ac:dyDescent="0.25">
      <c r="A217" s="139" t="s">
        <v>191</v>
      </c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60"/>
      <c r="N217" s="139"/>
      <c r="O217" s="140"/>
      <c r="P217" s="60"/>
      <c r="Q217" s="60"/>
      <c r="R217" s="60"/>
      <c r="S217" s="60"/>
      <c r="T217" s="60"/>
      <c r="U217" s="60"/>
      <c r="V217" s="65"/>
      <c r="W217" s="61"/>
      <c r="X217" s="61"/>
    </row>
    <row r="218" spans="1:24" x14ac:dyDescent="0.25">
      <c r="A218" s="139" t="s">
        <v>141</v>
      </c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62">
        <v>0</v>
      </c>
      <c r="N218" s="141">
        <v>0</v>
      </c>
      <c r="O218" s="140"/>
      <c r="P218" s="62">
        <v>0</v>
      </c>
      <c r="Q218" s="62">
        <v>76</v>
      </c>
      <c r="R218" s="62">
        <v>0</v>
      </c>
      <c r="S218" s="62">
        <v>0</v>
      </c>
      <c r="T218" s="62">
        <v>76</v>
      </c>
      <c r="U218" s="62">
        <v>-76</v>
      </c>
      <c r="V218" s="60" t="s">
        <v>136</v>
      </c>
      <c r="W218" s="61"/>
      <c r="X218" s="61"/>
    </row>
    <row r="219" spans="1:24" x14ac:dyDescent="0.25">
      <c r="A219" s="139" t="s">
        <v>157</v>
      </c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62">
        <v>0</v>
      </c>
      <c r="N219" s="141">
        <v>0</v>
      </c>
      <c r="O219" s="140"/>
      <c r="P219" s="62">
        <v>0</v>
      </c>
      <c r="Q219" s="62">
        <v>21833.279999999999</v>
      </c>
      <c r="R219" s="62">
        <v>30021.91</v>
      </c>
      <c r="S219" s="62">
        <v>-8214.56</v>
      </c>
      <c r="T219" s="62">
        <v>21833.279999999999</v>
      </c>
      <c r="U219" s="62">
        <v>-13618.72</v>
      </c>
      <c r="V219" s="60" t="s">
        <v>136</v>
      </c>
      <c r="W219" s="61"/>
      <c r="X219" s="61"/>
    </row>
    <row r="220" spans="1:24" x14ac:dyDescent="0.25">
      <c r="A220" s="139" t="s">
        <v>191</v>
      </c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64">
        <v>0</v>
      </c>
      <c r="N220" s="142">
        <v>0</v>
      </c>
      <c r="O220" s="143"/>
      <c r="P220" s="64">
        <v>0</v>
      </c>
      <c r="Q220" s="64">
        <v>-21757.279999999999</v>
      </c>
      <c r="R220" s="64">
        <v>-30021.91</v>
      </c>
      <c r="S220" s="64">
        <v>8214.56</v>
      </c>
      <c r="T220" s="64">
        <v>-21757.279999999999</v>
      </c>
      <c r="U220" s="64">
        <v>13542.72</v>
      </c>
      <c r="V220" s="33"/>
      <c r="W220" s="61"/>
      <c r="X220" s="61"/>
    </row>
    <row r="221" spans="1:24" x14ac:dyDescent="0.2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139"/>
      <c r="O221" s="140"/>
      <c r="P221" s="60"/>
      <c r="Q221" s="60"/>
      <c r="R221" s="60"/>
      <c r="S221" s="60"/>
      <c r="T221" s="60"/>
      <c r="U221" s="60"/>
      <c r="V221" s="60"/>
      <c r="W221" s="61"/>
      <c r="X221" s="61"/>
    </row>
    <row r="222" spans="1:24" x14ac:dyDescent="0.2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 t="s">
        <v>158</v>
      </c>
      <c r="M222" s="60"/>
      <c r="N222" s="139"/>
      <c r="O222" s="140"/>
      <c r="P222" s="60"/>
      <c r="Q222" s="60"/>
      <c r="R222" s="60"/>
      <c r="S222" s="60"/>
      <c r="T222" s="60"/>
      <c r="U222" s="60"/>
      <c r="V222" s="60"/>
      <c r="W222" s="61"/>
      <c r="X222" s="61"/>
    </row>
    <row r="223" spans="1:24" x14ac:dyDescent="0.25">
      <c r="A223" s="139" t="s">
        <v>141</v>
      </c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62">
        <v>0</v>
      </c>
      <c r="N223" s="141">
        <v>0</v>
      </c>
      <c r="O223" s="140"/>
      <c r="P223" s="62">
        <v>0</v>
      </c>
      <c r="Q223" s="62">
        <v>76</v>
      </c>
      <c r="R223" s="62">
        <v>0</v>
      </c>
      <c r="S223" s="62">
        <v>0</v>
      </c>
      <c r="T223" s="62">
        <v>76</v>
      </c>
      <c r="U223" s="62">
        <v>-76</v>
      </c>
      <c r="V223" s="60" t="s">
        <v>136</v>
      </c>
      <c r="W223" s="61"/>
      <c r="X223" s="61"/>
    </row>
    <row r="224" spans="1:24" ht="15.75" thickBot="1" x14ac:dyDescent="0.3">
      <c r="A224" s="139" t="s">
        <v>157</v>
      </c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62">
        <v>0</v>
      </c>
      <c r="N224" s="141">
        <v>0</v>
      </c>
      <c r="O224" s="140"/>
      <c r="P224" s="62">
        <v>0</v>
      </c>
      <c r="Q224" s="62">
        <v>21833.279999999999</v>
      </c>
      <c r="R224" s="62">
        <v>30021.91</v>
      </c>
      <c r="S224" s="62">
        <v>-8214.56</v>
      </c>
      <c r="T224" s="62">
        <v>21833.279999999999</v>
      </c>
      <c r="U224" s="62">
        <v>-13618.72</v>
      </c>
      <c r="V224" s="60" t="s">
        <v>136</v>
      </c>
      <c r="W224" s="61"/>
      <c r="X224" s="61"/>
    </row>
    <row r="225" spans="1:24" ht="15.75" thickTop="1" x14ac:dyDescent="0.2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 t="s">
        <v>158</v>
      </c>
      <c r="M225" s="63">
        <v>0</v>
      </c>
      <c r="N225" s="137">
        <v>0</v>
      </c>
      <c r="O225" s="138"/>
      <c r="P225" s="63">
        <v>0</v>
      </c>
      <c r="Q225" s="63">
        <v>-21757.279999999999</v>
      </c>
      <c r="R225" s="63">
        <v>-30021.91</v>
      </c>
      <c r="S225" s="63">
        <v>8214.56</v>
      </c>
      <c r="T225" s="63">
        <v>-21757.279999999999</v>
      </c>
      <c r="U225" s="63">
        <v>13542.72</v>
      </c>
      <c r="V225" s="35"/>
      <c r="W225" s="61"/>
      <c r="X225" s="61"/>
    </row>
    <row r="226" spans="1:24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</row>
    <row r="227" spans="1:24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</row>
    <row r="228" spans="1:24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</row>
    <row r="229" spans="1:24" ht="100.5" customHeight="1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4" t="s">
        <v>200</v>
      </c>
      <c r="O229" s="123"/>
      <c r="P229" s="123"/>
      <c r="Q229" s="123"/>
      <c r="R229" s="123"/>
      <c r="S229" s="123"/>
      <c r="T229" s="123"/>
      <c r="U229" s="123"/>
      <c r="V229" s="123"/>
      <c r="W229" s="123"/>
      <c r="X229" s="61"/>
    </row>
    <row r="230" spans="1:24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125" t="s">
        <v>122</v>
      </c>
      <c r="N230" s="123"/>
      <c r="O230" s="73" t="s">
        <v>123</v>
      </c>
      <c r="P230" s="73" t="s">
        <v>124</v>
      </c>
      <c r="Q230" s="73" t="s">
        <v>125</v>
      </c>
      <c r="R230" s="73" t="s">
        <v>126</v>
      </c>
      <c r="S230" s="73" t="s">
        <v>126</v>
      </c>
      <c r="T230" s="73" t="s">
        <v>127</v>
      </c>
      <c r="U230" s="73" t="s">
        <v>128</v>
      </c>
      <c r="V230" s="74"/>
      <c r="W230" s="74"/>
    </row>
    <row r="231" spans="1:24" x14ac:dyDescent="0.25">
      <c r="A231" s="126" t="s">
        <v>106</v>
      </c>
      <c r="B231" s="127"/>
      <c r="C231" s="127"/>
      <c r="D231" s="127"/>
      <c r="E231" s="127"/>
      <c r="F231" s="127"/>
      <c r="G231" s="126" t="s">
        <v>7</v>
      </c>
      <c r="H231" s="127"/>
      <c r="I231" s="127"/>
      <c r="J231" s="127"/>
      <c r="K231" s="127"/>
      <c r="L231" s="127"/>
      <c r="M231" s="128" t="s">
        <v>123</v>
      </c>
      <c r="N231" s="127"/>
      <c r="O231" s="75" t="s">
        <v>129</v>
      </c>
      <c r="P231" s="75" t="s">
        <v>123</v>
      </c>
      <c r="Q231" s="75" t="s">
        <v>130</v>
      </c>
      <c r="R231" s="75" t="s">
        <v>131</v>
      </c>
      <c r="S231" s="75" t="s">
        <v>130</v>
      </c>
      <c r="T231" s="75" t="s">
        <v>130</v>
      </c>
      <c r="U231" s="75" t="s">
        <v>132</v>
      </c>
      <c r="V231" s="74"/>
      <c r="W231" s="74"/>
    </row>
    <row r="232" spans="1:24" x14ac:dyDescent="0.25">
      <c r="A232" s="129" t="s">
        <v>190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9"/>
      <c r="N232" s="123"/>
      <c r="O232" s="76"/>
      <c r="P232" s="76"/>
      <c r="Q232" s="76"/>
      <c r="R232" s="76"/>
      <c r="S232" s="76"/>
      <c r="T232" s="76"/>
      <c r="U232" s="76"/>
      <c r="V232" s="74"/>
      <c r="W232" s="74"/>
    </row>
    <row r="233" spans="1:24" x14ac:dyDescent="0.25">
      <c r="A233" s="50"/>
      <c r="B233" s="129" t="s">
        <v>142</v>
      </c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9"/>
      <c r="N233" s="123"/>
      <c r="O233" s="76"/>
      <c r="P233" s="76"/>
      <c r="Q233" s="76"/>
      <c r="R233" s="76"/>
      <c r="S233" s="76"/>
      <c r="T233" s="76"/>
      <c r="U233" s="76"/>
      <c r="V233" s="74"/>
      <c r="W233" s="74"/>
    </row>
    <row r="234" spans="1:24" x14ac:dyDescent="0.25">
      <c r="A234" s="50"/>
      <c r="B234" s="76"/>
      <c r="C234" s="129" t="s">
        <v>161</v>
      </c>
      <c r="D234" s="123"/>
      <c r="E234" s="123"/>
      <c r="F234" s="123"/>
      <c r="G234" s="123"/>
      <c r="H234" s="123"/>
      <c r="I234" s="123"/>
      <c r="J234" s="123"/>
      <c r="K234" s="123"/>
      <c r="L234" s="123"/>
      <c r="M234" s="129"/>
      <c r="N234" s="123"/>
      <c r="O234" s="76"/>
      <c r="P234" s="76"/>
      <c r="Q234" s="76"/>
      <c r="R234" s="76"/>
      <c r="S234" s="76"/>
      <c r="T234" s="76"/>
      <c r="U234" s="76"/>
      <c r="V234" s="74"/>
      <c r="W234" s="74"/>
    </row>
    <row r="235" spans="1:24" x14ac:dyDescent="0.25">
      <c r="A235" s="50"/>
      <c r="B235" s="50"/>
      <c r="C235" s="76"/>
      <c r="D235" s="129" t="s">
        <v>162</v>
      </c>
      <c r="E235" s="123"/>
      <c r="F235" s="123"/>
      <c r="G235" s="123"/>
      <c r="H235" s="123"/>
      <c r="I235" s="123"/>
      <c r="J235" s="123"/>
      <c r="K235" s="123"/>
      <c r="L235" s="123"/>
      <c r="M235" s="129"/>
      <c r="N235" s="123"/>
      <c r="O235" s="76"/>
      <c r="P235" s="76"/>
      <c r="Q235" s="76"/>
      <c r="R235" s="76"/>
      <c r="S235" s="76"/>
      <c r="T235" s="76"/>
      <c r="U235" s="76"/>
      <c r="V235" s="74"/>
      <c r="W235" s="74"/>
    </row>
    <row r="236" spans="1:24" x14ac:dyDescent="0.25">
      <c r="A236" s="50"/>
      <c r="B236" s="50"/>
      <c r="C236" s="50"/>
      <c r="D236" s="76"/>
      <c r="E236" s="129" t="s">
        <v>163</v>
      </c>
      <c r="F236" s="123"/>
      <c r="G236" s="123"/>
      <c r="H236" s="123"/>
      <c r="I236" s="123"/>
      <c r="J236" s="123"/>
      <c r="K236" s="123"/>
      <c r="L236" s="123"/>
      <c r="M236" s="129"/>
      <c r="N236" s="123"/>
      <c r="O236" s="76"/>
      <c r="P236" s="76"/>
      <c r="Q236" s="76"/>
      <c r="R236" s="76"/>
      <c r="S236" s="76"/>
      <c r="T236" s="76"/>
      <c r="U236" s="76"/>
      <c r="V236" s="74"/>
      <c r="W236" s="74"/>
    </row>
    <row r="237" spans="1:24" x14ac:dyDescent="0.25">
      <c r="A237" s="132" t="s">
        <v>143</v>
      </c>
      <c r="B237" s="123"/>
      <c r="C237" s="123"/>
      <c r="D237" s="123"/>
      <c r="E237" s="123"/>
      <c r="F237" s="123"/>
      <c r="G237" s="132" t="s">
        <v>144</v>
      </c>
      <c r="H237" s="123"/>
      <c r="I237" s="123"/>
      <c r="J237" s="123"/>
      <c r="K237" s="123"/>
      <c r="L237" s="123"/>
      <c r="M237" s="129"/>
      <c r="N237" s="123"/>
      <c r="O237" s="76"/>
      <c r="P237" s="76"/>
      <c r="Q237" s="76"/>
      <c r="R237" s="76"/>
      <c r="S237" s="76"/>
      <c r="T237" s="76"/>
      <c r="U237" s="76"/>
      <c r="V237" s="74"/>
      <c r="W237" s="74"/>
    </row>
    <row r="238" spans="1:24" x14ac:dyDescent="0.25">
      <c r="A238" s="129" t="s">
        <v>145</v>
      </c>
      <c r="B238" s="123"/>
      <c r="C238" s="123"/>
      <c r="D238" s="123"/>
      <c r="E238" s="123"/>
      <c r="F238" s="123"/>
      <c r="G238" s="129" t="s">
        <v>146</v>
      </c>
      <c r="H238" s="123"/>
      <c r="I238" s="123"/>
      <c r="J238" s="123"/>
      <c r="K238" s="123"/>
      <c r="L238" s="123"/>
      <c r="M238" s="133">
        <v>0</v>
      </c>
      <c r="N238" s="123"/>
      <c r="O238" s="79">
        <v>0</v>
      </c>
      <c r="P238" s="79">
        <v>0</v>
      </c>
      <c r="Q238" s="79">
        <v>3823.2</v>
      </c>
      <c r="R238" s="79">
        <v>0</v>
      </c>
      <c r="S238" s="79">
        <v>3823.2</v>
      </c>
      <c r="T238" s="79">
        <v>-3823.2</v>
      </c>
      <c r="U238" s="73" t="s">
        <v>136</v>
      </c>
      <c r="V238" s="74"/>
      <c r="W238" s="74"/>
    </row>
    <row r="239" spans="1:24" x14ac:dyDescent="0.25">
      <c r="A239" s="134" t="s">
        <v>168</v>
      </c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30">
        <v>0</v>
      </c>
      <c r="N239" s="131"/>
      <c r="O239" s="78">
        <v>0</v>
      </c>
      <c r="P239" s="78">
        <v>0</v>
      </c>
      <c r="Q239" s="78">
        <v>3823.2</v>
      </c>
      <c r="R239" s="78">
        <v>0</v>
      </c>
      <c r="S239" s="78">
        <v>3823.2</v>
      </c>
      <c r="T239" s="78">
        <v>-3823.2</v>
      </c>
      <c r="U239" s="53" t="s">
        <v>136</v>
      </c>
      <c r="V239" s="74"/>
      <c r="W239" s="74"/>
    </row>
    <row r="240" spans="1:24" x14ac:dyDescent="0.25">
      <c r="A240" s="132" t="s">
        <v>147</v>
      </c>
      <c r="B240" s="123"/>
      <c r="C240" s="123"/>
      <c r="D240" s="123"/>
      <c r="E240" s="123"/>
      <c r="F240" s="123"/>
      <c r="G240" s="132" t="s">
        <v>148</v>
      </c>
      <c r="H240" s="123"/>
      <c r="I240" s="123"/>
      <c r="J240" s="123"/>
      <c r="K240" s="123"/>
      <c r="L240" s="123"/>
      <c r="M240" s="129"/>
      <c r="N240" s="123"/>
      <c r="O240" s="76"/>
      <c r="P240" s="76"/>
      <c r="Q240" s="76"/>
      <c r="R240" s="76"/>
      <c r="S240" s="76"/>
      <c r="T240" s="76"/>
      <c r="U240" s="76"/>
      <c r="V240" s="74"/>
      <c r="W240" s="74"/>
    </row>
    <row r="241" spans="1:23" x14ac:dyDescent="0.25">
      <c r="A241" s="129" t="s">
        <v>149</v>
      </c>
      <c r="B241" s="123"/>
      <c r="C241" s="123"/>
      <c r="D241" s="123"/>
      <c r="E241" s="123"/>
      <c r="F241" s="123"/>
      <c r="G241" s="129" t="s">
        <v>150</v>
      </c>
      <c r="H241" s="123"/>
      <c r="I241" s="123"/>
      <c r="J241" s="123"/>
      <c r="K241" s="123"/>
      <c r="L241" s="123"/>
      <c r="M241" s="133">
        <v>0</v>
      </c>
      <c r="N241" s="123"/>
      <c r="O241" s="79">
        <v>0</v>
      </c>
      <c r="P241" s="79">
        <v>0</v>
      </c>
      <c r="Q241" s="79">
        <v>270.16000000000003</v>
      </c>
      <c r="R241" s="79">
        <v>0</v>
      </c>
      <c r="S241" s="79">
        <v>270.16000000000003</v>
      </c>
      <c r="T241" s="79">
        <v>-270.16000000000003</v>
      </c>
      <c r="U241" s="73" t="s">
        <v>136</v>
      </c>
      <c r="V241" s="74"/>
      <c r="W241" s="74"/>
    </row>
    <row r="242" spans="1:23" x14ac:dyDescent="0.25">
      <c r="A242" s="134" t="s">
        <v>169</v>
      </c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30">
        <v>0</v>
      </c>
      <c r="N242" s="131"/>
      <c r="O242" s="78">
        <v>0</v>
      </c>
      <c r="P242" s="78">
        <v>0</v>
      </c>
      <c r="Q242" s="78">
        <v>270.16000000000003</v>
      </c>
      <c r="R242" s="78">
        <v>0</v>
      </c>
      <c r="S242" s="78">
        <v>270.16000000000003</v>
      </c>
      <c r="T242" s="78">
        <v>-270.16000000000003</v>
      </c>
      <c r="U242" s="53" t="s">
        <v>136</v>
      </c>
      <c r="V242" s="74"/>
      <c r="W242" s="74"/>
    </row>
    <row r="243" spans="1:23" x14ac:dyDescent="0.25">
      <c r="A243" s="132" t="s">
        <v>153</v>
      </c>
      <c r="B243" s="123"/>
      <c r="C243" s="123"/>
      <c r="D243" s="123"/>
      <c r="E243" s="123"/>
      <c r="F243" s="123"/>
      <c r="G243" s="132" t="s">
        <v>154</v>
      </c>
      <c r="H243" s="123"/>
      <c r="I243" s="123"/>
      <c r="J243" s="123"/>
      <c r="K243" s="123"/>
      <c r="L243" s="123"/>
      <c r="M243" s="129"/>
      <c r="N243" s="123"/>
      <c r="O243" s="76"/>
      <c r="P243" s="76"/>
      <c r="Q243" s="76"/>
      <c r="R243" s="76"/>
      <c r="S243" s="76"/>
      <c r="T243" s="76"/>
      <c r="U243" s="76"/>
      <c r="V243" s="74"/>
      <c r="W243" s="74"/>
    </row>
    <row r="244" spans="1:23" x14ac:dyDescent="0.25">
      <c r="A244" s="129" t="s">
        <v>155</v>
      </c>
      <c r="B244" s="123"/>
      <c r="C244" s="123"/>
      <c r="D244" s="123"/>
      <c r="E244" s="123"/>
      <c r="F244" s="123"/>
      <c r="G244" s="129" t="s">
        <v>156</v>
      </c>
      <c r="H244" s="123"/>
      <c r="I244" s="123"/>
      <c r="J244" s="123"/>
      <c r="K244" s="123"/>
      <c r="L244" s="123"/>
      <c r="M244" s="133">
        <v>0</v>
      </c>
      <c r="N244" s="123"/>
      <c r="O244" s="79">
        <v>0</v>
      </c>
      <c r="P244" s="79">
        <v>0</v>
      </c>
      <c r="Q244" s="79">
        <v>10888.76</v>
      </c>
      <c r="R244" s="79">
        <v>-4509.76</v>
      </c>
      <c r="S244" s="79">
        <v>10888.76</v>
      </c>
      <c r="T244" s="79">
        <v>-6379</v>
      </c>
      <c r="U244" s="73" t="s">
        <v>136</v>
      </c>
      <c r="V244" s="74"/>
      <c r="W244" s="74"/>
    </row>
    <row r="245" spans="1:23" x14ac:dyDescent="0.25">
      <c r="A245" s="134" t="s">
        <v>170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30">
        <v>0</v>
      </c>
      <c r="N245" s="131"/>
      <c r="O245" s="78">
        <v>0</v>
      </c>
      <c r="P245" s="78">
        <v>0</v>
      </c>
      <c r="Q245" s="78">
        <v>10888.76</v>
      </c>
      <c r="R245" s="78">
        <v>-4509.76</v>
      </c>
      <c r="S245" s="78">
        <v>10888.76</v>
      </c>
      <c r="T245" s="78">
        <v>-6379</v>
      </c>
      <c r="U245" s="53" t="s">
        <v>136</v>
      </c>
      <c r="V245" s="81"/>
      <c r="W245" s="81"/>
    </row>
    <row r="246" spans="1:23" x14ac:dyDescent="0.25">
      <c r="A246" s="50"/>
      <c r="B246" s="54"/>
      <c r="C246" s="54"/>
      <c r="D246" s="73"/>
      <c r="E246" s="125" t="s">
        <v>165</v>
      </c>
      <c r="F246" s="123"/>
      <c r="G246" s="123"/>
      <c r="H246" s="123"/>
      <c r="I246" s="123"/>
      <c r="J246" s="123"/>
      <c r="K246" s="123"/>
      <c r="L246" s="123"/>
      <c r="M246" s="130">
        <v>0</v>
      </c>
      <c r="N246" s="131"/>
      <c r="O246" s="78">
        <v>0</v>
      </c>
      <c r="P246" s="78">
        <v>0</v>
      </c>
      <c r="Q246" s="78">
        <v>14982.12</v>
      </c>
      <c r="R246" s="78">
        <v>-4509.76</v>
      </c>
      <c r="S246" s="78">
        <v>14982.12</v>
      </c>
      <c r="T246" s="78">
        <v>-10472.36</v>
      </c>
      <c r="U246" s="53" t="s">
        <v>136</v>
      </c>
      <c r="V246" s="81"/>
      <c r="W246" s="81"/>
    </row>
    <row r="247" spans="1:23" x14ac:dyDescent="0.25">
      <c r="A247" s="50"/>
      <c r="B247" s="54"/>
      <c r="C247" s="73"/>
      <c r="D247" s="125" t="s">
        <v>166</v>
      </c>
      <c r="E247" s="123"/>
      <c r="F247" s="123"/>
      <c r="G247" s="123"/>
      <c r="H247" s="123"/>
      <c r="I247" s="123"/>
      <c r="J247" s="123"/>
      <c r="K247" s="123"/>
      <c r="L247" s="123"/>
      <c r="M247" s="130">
        <v>0</v>
      </c>
      <c r="N247" s="131"/>
      <c r="O247" s="78">
        <v>0</v>
      </c>
      <c r="P247" s="78">
        <v>0</v>
      </c>
      <c r="Q247" s="78">
        <v>14982.12</v>
      </c>
      <c r="R247" s="78">
        <v>-4509.76</v>
      </c>
      <c r="S247" s="78">
        <v>14982.12</v>
      </c>
      <c r="T247" s="78">
        <v>-10472.36</v>
      </c>
      <c r="U247" s="53" t="s">
        <v>136</v>
      </c>
      <c r="V247" s="81"/>
      <c r="W247" s="81"/>
    </row>
    <row r="248" spans="1:23" x14ac:dyDescent="0.25">
      <c r="A248" s="50"/>
      <c r="B248" s="73"/>
      <c r="C248" s="125" t="s">
        <v>167</v>
      </c>
      <c r="D248" s="123"/>
      <c r="E248" s="123"/>
      <c r="F248" s="123"/>
      <c r="G248" s="123"/>
      <c r="H248" s="123"/>
      <c r="I248" s="123"/>
      <c r="J248" s="123"/>
      <c r="K248" s="123"/>
      <c r="L248" s="123"/>
      <c r="M248" s="130">
        <v>0</v>
      </c>
      <c r="N248" s="131"/>
      <c r="O248" s="78">
        <v>0</v>
      </c>
      <c r="P248" s="78">
        <v>0</v>
      </c>
      <c r="Q248" s="78">
        <v>14982.12</v>
      </c>
      <c r="R248" s="78">
        <v>-4509.76</v>
      </c>
      <c r="S248" s="78">
        <v>14982.12</v>
      </c>
      <c r="T248" s="78">
        <v>-10472.36</v>
      </c>
      <c r="U248" s="53" t="s">
        <v>136</v>
      </c>
      <c r="V248" s="81"/>
      <c r="W248" s="81"/>
    </row>
    <row r="249" spans="1:23" x14ac:dyDescent="0.25">
      <c r="A249" s="50"/>
      <c r="B249" s="125" t="s">
        <v>157</v>
      </c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30">
        <v>0</v>
      </c>
      <c r="N249" s="131"/>
      <c r="O249" s="78">
        <v>0</v>
      </c>
      <c r="P249" s="78">
        <v>0</v>
      </c>
      <c r="Q249" s="78">
        <v>14982.12</v>
      </c>
      <c r="R249" s="78">
        <v>-4509.76</v>
      </c>
      <c r="S249" s="78">
        <v>14982.12</v>
      </c>
      <c r="T249" s="78">
        <v>-10472.36</v>
      </c>
      <c r="U249" s="53" t="s">
        <v>136</v>
      </c>
      <c r="V249" s="81"/>
      <c r="W249" s="81"/>
    </row>
    <row r="250" spans="1:23" x14ac:dyDescent="0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125"/>
      <c r="N250" s="123"/>
      <c r="O250" s="73"/>
      <c r="P250" s="73"/>
      <c r="Q250" s="73"/>
      <c r="R250" s="73"/>
      <c r="S250" s="73"/>
      <c r="T250" s="73"/>
      <c r="U250" s="77"/>
      <c r="V250" s="81"/>
      <c r="W250" s="81"/>
    </row>
    <row r="251" spans="1:23" x14ac:dyDescent="0.25">
      <c r="A251" s="125" t="s">
        <v>191</v>
      </c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5"/>
      <c r="N251" s="123"/>
      <c r="O251" s="73"/>
      <c r="P251" s="73"/>
      <c r="Q251" s="73"/>
      <c r="R251" s="73"/>
      <c r="S251" s="73"/>
      <c r="T251" s="73"/>
      <c r="U251" s="77"/>
      <c r="V251" s="81"/>
      <c r="W251" s="81"/>
    </row>
    <row r="252" spans="1:23" x14ac:dyDescent="0.25">
      <c r="A252" s="125" t="s">
        <v>141</v>
      </c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33">
        <v>0</v>
      </c>
      <c r="N252" s="123"/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79">
        <v>0</v>
      </c>
      <c r="U252" s="73" t="s">
        <v>136</v>
      </c>
      <c r="V252" s="81"/>
      <c r="W252" s="81"/>
    </row>
    <row r="253" spans="1:23" x14ac:dyDescent="0.25">
      <c r="A253" s="125" t="s">
        <v>157</v>
      </c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33">
        <v>0</v>
      </c>
      <c r="N253" s="123"/>
      <c r="O253" s="79">
        <v>0</v>
      </c>
      <c r="P253" s="79">
        <v>0</v>
      </c>
      <c r="Q253" s="79">
        <v>14982.12</v>
      </c>
      <c r="R253" s="79">
        <v>-4509.76</v>
      </c>
      <c r="S253" s="79">
        <v>14982.12</v>
      </c>
      <c r="T253" s="79">
        <v>-10472.36</v>
      </c>
      <c r="U253" s="73" t="s">
        <v>136</v>
      </c>
      <c r="V253" s="81"/>
      <c r="W253" s="81"/>
    </row>
    <row r="254" spans="1:23" x14ac:dyDescent="0.25">
      <c r="A254" s="125" t="s">
        <v>191</v>
      </c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30">
        <v>0</v>
      </c>
      <c r="N254" s="131"/>
      <c r="O254" s="78">
        <v>0</v>
      </c>
      <c r="P254" s="78">
        <v>0</v>
      </c>
      <c r="Q254" s="78">
        <v>-14982.12</v>
      </c>
      <c r="R254" s="78">
        <v>4509.76</v>
      </c>
      <c r="S254" s="78">
        <v>-14982.12</v>
      </c>
      <c r="T254" s="78">
        <v>10472.36</v>
      </c>
      <c r="U254" s="56"/>
      <c r="V254" s="81"/>
      <c r="W254" s="81"/>
    </row>
    <row r="255" spans="1:23" x14ac:dyDescent="0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125"/>
      <c r="N255" s="123"/>
      <c r="O255" s="73"/>
      <c r="P255" s="73"/>
      <c r="Q255" s="73"/>
      <c r="R255" s="73"/>
      <c r="S255" s="73"/>
      <c r="T255" s="73"/>
      <c r="U255" s="73"/>
      <c r="V255" s="81"/>
      <c r="W255" s="81"/>
    </row>
    <row r="256" spans="1:23" x14ac:dyDescent="0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 t="s">
        <v>158</v>
      </c>
      <c r="M256" s="125"/>
      <c r="N256" s="123"/>
      <c r="O256" s="73"/>
      <c r="P256" s="73"/>
      <c r="Q256" s="73"/>
      <c r="R256" s="73"/>
      <c r="S256" s="73"/>
      <c r="T256" s="73"/>
      <c r="U256" s="73"/>
      <c r="V256" s="81"/>
      <c r="W256" s="81"/>
    </row>
    <row r="257" spans="1:23" x14ac:dyDescent="0.25">
      <c r="A257" s="125" t="s">
        <v>141</v>
      </c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33">
        <v>0</v>
      </c>
      <c r="N257" s="123"/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79">
        <v>0</v>
      </c>
      <c r="U257" s="73" t="s">
        <v>136</v>
      </c>
      <c r="V257" s="81"/>
      <c r="W257" s="81"/>
    </row>
    <row r="258" spans="1:23" ht="15.75" thickBot="1" x14ac:dyDescent="0.3">
      <c r="A258" s="125" t="s">
        <v>157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33">
        <v>0</v>
      </c>
      <c r="N258" s="123"/>
      <c r="O258" s="79">
        <v>0</v>
      </c>
      <c r="P258" s="79">
        <v>0</v>
      </c>
      <c r="Q258" s="79">
        <v>14982.12</v>
      </c>
      <c r="R258" s="79">
        <v>-4509.76</v>
      </c>
      <c r="S258" s="79">
        <v>14982.12</v>
      </c>
      <c r="T258" s="79">
        <v>-10472.36</v>
      </c>
      <c r="U258" s="73" t="s">
        <v>136</v>
      </c>
      <c r="V258" s="81"/>
      <c r="W258" s="81"/>
    </row>
    <row r="259" spans="1:23" ht="15.75" thickTop="1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 t="s">
        <v>158</v>
      </c>
      <c r="M259" s="135">
        <v>0</v>
      </c>
      <c r="N259" s="136"/>
      <c r="O259" s="80">
        <v>0</v>
      </c>
      <c r="P259" s="80">
        <v>0</v>
      </c>
      <c r="Q259" s="80">
        <v>-14982.12</v>
      </c>
      <c r="R259" s="80">
        <v>4509.76</v>
      </c>
      <c r="S259" s="80">
        <v>-14982.12</v>
      </c>
      <c r="T259" s="80">
        <v>10472.36</v>
      </c>
      <c r="U259" s="58"/>
      <c r="V259" s="81"/>
      <c r="W259" s="81"/>
    </row>
    <row r="260" spans="1:23" x14ac:dyDescent="0.2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81"/>
      <c r="W260" s="81"/>
    </row>
    <row r="261" spans="1:23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4" t="s">
        <v>204</v>
      </c>
      <c r="O261" s="123"/>
      <c r="P261" s="123"/>
      <c r="Q261" s="123"/>
      <c r="R261" s="123"/>
      <c r="S261" s="123"/>
      <c r="T261" s="123"/>
      <c r="U261" s="123"/>
      <c r="V261" s="123"/>
      <c r="W261" s="123"/>
    </row>
    <row r="262" spans="1:23" x14ac:dyDescent="0.25">
      <c r="A262" s="88"/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125" t="s">
        <v>122</v>
      </c>
      <c r="N262" s="123"/>
      <c r="O262" s="85" t="s">
        <v>123</v>
      </c>
      <c r="P262" s="85" t="s">
        <v>124</v>
      </c>
      <c r="Q262" s="85" t="s">
        <v>125</v>
      </c>
      <c r="R262" s="85" t="s">
        <v>126</v>
      </c>
      <c r="S262" s="85" t="s">
        <v>126</v>
      </c>
      <c r="T262" s="85" t="s">
        <v>127</v>
      </c>
      <c r="U262" s="85" t="s">
        <v>128</v>
      </c>
      <c r="V262" s="86"/>
      <c r="W262" s="86"/>
    </row>
    <row r="263" spans="1:23" x14ac:dyDescent="0.25">
      <c r="A263" s="126" t="s">
        <v>106</v>
      </c>
      <c r="B263" s="127"/>
      <c r="C263" s="127"/>
      <c r="D263" s="127"/>
      <c r="E263" s="127"/>
      <c r="F263" s="127"/>
      <c r="G263" s="126" t="s">
        <v>7</v>
      </c>
      <c r="H263" s="127"/>
      <c r="I263" s="127"/>
      <c r="J263" s="127"/>
      <c r="K263" s="127"/>
      <c r="L263" s="127"/>
      <c r="M263" s="128" t="s">
        <v>123</v>
      </c>
      <c r="N263" s="127"/>
      <c r="O263" s="91" t="s">
        <v>129</v>
      </c>
      <c r="P263" s="91" t="s">
        <v>123</v>
      </c>
      <c r="Q263" s="91" t="s">
        <v>130</v>
      </c>
      <c r="R263" s="91" t="s">
        <v>131</v>
      </c>
      <c r="S263" s="91" t="s">
        <v>130</v>
      </c>
      <c r="T263" s="91" t="s">
        <v>130</v>
      </c>
      <c r="U263" s="91" t="s">
        <v>132</v>
      </c>
      <c r="V263" s="86"/>
      <c r="W263" s="86"/>
    </row>
    <row r="264" spans="1:23" x14ac:dyDescent="0.25">
      <c r="A264" s="129" t="s">
        <v>190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9"/>
      <c r="N264" s="123"/>
      <c r="O264" s="88"/>
      <c r="P264" s="88"/>
      <c r="Q264" s="88"/>
      <c r="R264" s="88"/>
      <c r="S264" s="88"/>
      <c r="T264" s="88"/>
      <c r="U264" s="88"/>
      <c r="V264" s="86"/>
      <c r="W264" s="86"/>
    </row>
    <row r="265" spans="1:23" x14ac:dyDescent="0.25">
      <c r="A265" s="50"/>
      <c r="B265" s="129" t="s">
        <v>133</v>
      </c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9"/>
      <c r="N265" s="123"/>
      <c r="O265" s="88"/>
      <c r="P265" s="88"/>
      <c r="Q265" s="88"/>
      <c r="R265" s="88"/>
      <c r="S265" s="88"/>
      <c r="T265" s="88"/>
      <c r="U265" s="88"/>
      <c r="V265" s="86"/>
      <c r="W265" s="86"/>
    </row>
    <row r="266" spans="1:23" x14ac:dyDescent="0.25">
      <c r="A266" s="50"/>
      <c r="B266" s="88"/>
      <c r="C266" s="129" t="s">
        <v>161</v>
      </c>
      <c r="D266" s="123"/>
      <c r="E266" s="123"/>
      <c r="F266" s="123"/>
      <c r="G266" s="123"/>
      <c r="H266" s="123"/>
      <c r="I266" s="123"/>
      <c r="J266" s="123"/>
      <c r="K266" s="123"/>
      <c r="L266" s="123"/>
      <c r="M266" s="129"/>
      <c r="N266" s="123"/>
      <c r="O266" s="88"/>
      <c r="P266" s="88"/>
      <c r="Q266" s="88"/>
      <c r="R266" s="88"/>
      <c r="S266" s="88"/>
      <c r="T266" s="88"/>
      <c r="U266" s="88"/>
      <c r="V266" s="86"/>
      <c r="W266" s="86"/>
    </row>
    <row r="267" spans="1:23" x14ac:dyDescent="0.25">
      <c r="A267" s="50"/>
      <c r="B267" s="50"/>
      <c r="C267" s="88"/>
      <c r="D267" s="129" t="s">
        <v>162</v>
      </c>
      <c r="E267" s="123"/>
      <c r="F267" s="123"/>
      <c r="G267" s="123"/>
      <c r="H267" s="123"/>
      <c r="I267" s="123"/>
      <c r="J267" s="123"/>
      <c r="K267" s="123"/>
      <c r="L267" s="123"/>
      <c r="M267" s="129"/>
      <c r="N267" s="123"/>
      <c r="O267" s="88"/>
      <c r="P267" s="88"/>
      <c r="Q267" s="88"/>
      <c r="R267" s="88"/>
      <c r="S267" s="88"/>
      <c r="T267" s="88"/>
      <c r="U267" s="88"/>
      <c r="V267" s="86"/>
      <c r="W267" s="86"/>
    </row>
    <row r="268" spans="1:23" x14ac:dyDescent="0.25">
      <c r="A268" s="50"/>
      <c r="B268" s="50"/>
      <c r="C268" s="50"/>
      <c r="D268" s="88"/>
      <c r="E268" s="129" t="s">
        <v>163</v>
      </c>
      <c r="F268" s="123"/>
      <c r="G268" s="123"/>
      <c r="H268" s="123"/>
      <c r="I268" s="123"/>
      <c r="J268" s="123"/>
      <c r="K268" s="123"/>
      <c r="L268" s="123"/>
      <c r="M268" s="129"/>
      <c r="N268" s="123"/>
      <c r="O268" s="88"/>
      <c r="P268" s="88"/>
      <c r="Q268" s="88"/>
      <c r="R268" s="88"/>
      <c r="S268" s="88"/>
      <c r="T268" s="88"/>
      <c r="U268" s="88"/>
      <c r="V268" s="86"/>
      <c r="W268" s="86"/>
    </row>
    <row r="269" spans="1:23" x14ac:dyDescent="0.25">
      <c r="A269" s="132" t="s">
        <v>137</v>
      </c>
      <c r="B269" s="123"/>
      <c r="C269" s="123"/>
      <c r="D269" s="123"/>
      <c r="E269" s="123"/>
      <c r="F269" s="123"/>
      <c r="G269" s="132" t="s">
        <v>138</v>
      </c>
      <c r="H269" s="123"/>
      <c r="I269" s="123"/>
      <c r="J269" s="123"/>
      <c r="K269" s="123"/>
      <c r="L269" s="123"/>
      <c r="M269" s="129"/>
      <c r="N269" s="123"/>
      <c r="O269" s="88"/>
      <c r="P269" s="88"/>
      <c r="Q269" s="88"/>
      <c r="R269" s="88"/>
      <c r="S269" s="88"/>
      <c r="T269" s="88"/>
      <c r="U269" s="88"/>
      <c r="V269" s="86"/>
      <c r="W269" s="86"/>
    </row>
    <row r="270" spans="1:23" x14ac:dyDescent="0.25">
      <c r="A270" s="129" t="s">
        <v>139</v>
      </c>
      <c r="B270" s="123"/>
      <c r="C270" s="123"/>
      <c r="D270" s="123"/>
      <c r="E270" s="123"/>
      <c r="F270" s="123"/>
      <c r="G270" s="129" t="s">
        <v>140</v>
      </c>
      <c r="H270" s="123"/>
      <c r="I270" s="123"/>
      <c r="J270" s="123"/>
      <c r="K270" s="123"/>
      <c r="L270" s="123"/>
      <c r="M270" s="133">
        <v>0</v>
      </c>
      <c r="N270" s="123"/>
      <c r="O270" s="89">
        <v>0</v>
      </c>
      <c r="P270" s="89">
        <v>0</v>
      </c>
      <c r="Q270" s="89">
        <v>853.82</v>
      </c>
      <c r="R270" s="89">
        <v>0</v>
      </c>
      <c r="S270" s="89">
        <v>853.82</v>
      </c>
      <c r="T270" s="89">
        <v>-853.82</v>
      </c>
      <c r="U270" s="85" t="s">
        <v>136</v>
      </c>
      <c r="V270" s="86"/>
      <c r="W270" s="86"/>
    </row>
    <row r="271" spans="1:23" x14ac:dyDescent="0.25">
      <c r="A271" s="134" t="s">
        <v>164</v>
      </c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30">
        <v>0</v>
      </c>
      <c r="N271" s="131"/>
      <c r="O271" s="84">
        <v>0</v>
      </c>
      <c r="P271" s="84">
        <v>0</v>
      </c>
      <c r="Q271" s="84">
        <v>853.82</v>
      </c>
      <c r="R271" s="84">
        <v>0</v>
      </c>
      <c r="S271" s="84">
        <v>853.82</v>
      </c>
      <c r="T271" s="84">
        <v>-853.82</v>
      </c>
      <c r="U271" s="53" t="s">
        <v>136</v>
      </c>
      <c r="V271" s="86"/>
      <c r="W271" s="86"/>
    </row>
    <row r="272" spans="1:23" x14ac:dyDescent="0.25">
      <c r="A272" s="50"/>
      <c r="B272" s="54"/>
      <c r="C272" s="54"/>
      <c r="D272" s="85"/>
      <c r="E272" s="125" t="s">
        <v>165</v>
      </c>
      <c r="F272" s="123"/>
      <c r="G272" s="123"/>
      <c r="H272" s="123"/>
      <c r="I272" s="123"/>
      <c r="J272" s="123"/>
      <c r="K272" s="123"/>
      <c r="L272" s="123"/>
      <c r="M272" s="130">
        <v>0</v>
      </c>
      <c r="N272" s="131"/>
      <c r="O272" s="84">
        <v>0</v>
      </c>
      <c r="P272" s="84">
        <v>0</v>
      </c>
      <c r="Q272" s="84">
        <v>853.82</v>
      </c>
      <c r="R272" s="84">
        <v>0</v>
      </c>
      <c r="S272" s="84">
        <v>853.82</v>
      </c>
      <c r="T272" s="84">
        <v>-853.82</v>
      </c>
      <c r="U272" s="53" t="s">
        <v>136</v>
      </c>
      <c r="V272" s="86"/>
      <c r="W272" s="86"/>
    </row>
    <row r="273" spans="1:23" x14ac:dyDescent="0.25">
      <c r="A273" s="50"/>
      <c r="B273" s="54"/>
      <c r="C273" s="85"/>
      <c r="D273" s="125" t="s">
        <v>166</v>
      </c>
      <c r="E273" s="123"/>
      <c r="F273" s="123"/>
      <c r="G273" s="123"/>
      <c r="H273" s="123"/>
      <c r="I273" s="123"/>
      <c r="J273" s="123"/>
      <c r="K273" s="123"/>
      <c r="L273" s="123"/>
      <c r="M273" s="130">
        <v>0</v>
      </c>
      <c r="N273" s="131"/>
      <c r="O273" s="84">
        <v>0</v>
      </c>
      <c r="P273" s="84">
        <v>0</v>
      </c>
      <c r="Q273" s="84">
        <v>853.82</v>
      </c>
      <c r="R273" s="84">
        <v>0</v>
      </c>
      <c r="S273" s="84">
        <v>853.82</v>
      </c>
      <c r="T273" s="84">
        <v>-853.82</v>
      </c>
      <c r="U273" s="53" t="s">
        <v>136</v>
      </c>
      <c r="V273" s="86"/>
      <c r="W273" s="86"/>
    </row>
    <row r="274" spans="1:23" x14ac:dyDescent="0.25">
      <c r="A274" s="50"/>
      <c r="B274" s="85"/>
      <c r="C274" s="125" t="s">
        <v>167</v>
      </c>
      <c r="D274" s="123"/>
      <c r="E274" s="123"/>
      <c r="F274" s="123"/>
      <c r="G274" s="123"/>
      <c r="H274" s="123"/>
      <c r="I274" s="123"/>
      <c r="J274" s="123"/>
      <c r="K274" s="123"/>
      <c r="L274" s="123"/>
      <c r="M274" s="130">
        <v>0</v>
      </c>
      <c r="N274" s="131"/>
      <c r="O274" s="84">
        <v>0</v>
      </c>
      <c r="P274" s="84">
        <v>0</v>
      </c>
      <c r="Q274" s="84">
        <v>853.82</v>
      </c>
      <c r="R274" s="84">
        <v>0</v>
      </c>
      <c r="S274" s="84">
        <v>853.82</v>
      </c>
      <c r="T274" s="84">
        <v>-853.82</v>
      </c>
      <c r="U274" s="53" t="s">
        <v>136</v>
      </c>
      <c r="V274" s="86"/>
      <c r="W274" s="86"/>
    </row>
    <row r="275" spans="1:23" x14ac:dyDescent="0.25">
      <c r="A275" s="50"/>
      <c r="B275" s="125" t="s">
        <v>141</v>
      </c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30">
        <v>0</v>
      </c>
      <c r="N275" s="131"/>
      <c r="O275" s="84">
        <v>0</v>
      </c>
      <c r="P275" s="84">
        <v>0</v>
      </c>
      <c r="Q275" s="84">
        <v>853.82</v>
      </c>
      <c r="R275" s="84">
        <v>0</v>
      </c>
      <c r="S275" s="84">
        <v>853.82</v>
      </c>
      <c r="T275" s="84">
        <v>-853.82</v>
      </c>
      <c r="U275" s="53" t="s">
        <v>136</v>
      </c>
      <c r="V275" s="86"/>
      <c r="W275" s="86"/>
    </row>
    <row r="276" spans="1:23" x14ac:dyDescent="0.25">
      <c r="A276" s="50"/>
      <c r="B276" s="129" t="s">
        <v>142</v>
      </c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9"/>
      <c r="N276" s="123"/>
      <c r="O276" s="88"/>
      <c r="P276" s="88"/>
      <c r="Q276" s="88"/>
      <c r="R276" s="88"/>
      <c r="S276" s="88"/>
      <c r="T276" s="88"/>
      <c r="U276" s="88"/>
      <c r="V276" s="86"/>
      <c r="W276" s="86"/>
    </row>
    <row r="277" spans="1:23" x14ac:dyDescent="0.25">
      <c r="A277" s="50"/>
      <c r="B277" s="88"/>
      <c r="C277" s="129" t="s">
        <v>161</v>
      </c>
      <c r="D277" s="123"/>
      <c r="E277" s="123"/>
      <c r="F277" s="123"/>
      <c r="G277" s="123"/>
      <c r="H277" s="123"/>
      <c r="I277" s="123"/>
      <c r="J277" s="123"/>
      <c r="K277" s="123"/>
      <c r="L277" s="123"/>
      <c r="M277" s="129"/>
      <c r="N277" s="123"/>
      <c r="O277" s="88"/>
      <c r="P277" s="88"/>
      <c r="Q277" s="88"/>
      <c r="R277" s="88"/>
      <c r="S277" s="88"/>
      <c r="T277" s="88"/>
      <c r="U277" s="88"/>
      <c r="V277" s="83"/>
      <c r="W277" s="83"/>
    </row>
    <row r="278" spans="1:23" x14ac:dyDescent="0.25">
      <c r="A278" s="50"/>
      <c r="B278" s="50"/>
      <c r="C278" s="88"/>
      <c r="D278" s="129" t="s">
        <v>162</v>
      </c>
      <c r="E278" s="123"/>
      <c r="F278" s="123"/>
      <c r="G278" s="123"/>
      <c r="H278" s="123"/>
      <c r="I278" s="123"/>
      <c r="J278" s="123"/>
      <c r="K278" s="123"/>
      <c r="L278" s="123"/>
      <c r="M278" s="129"/>
      <c r="N278" s="123"/>
      <c r="O278" s="88"/>
      <c r="P278" s="88"/>
      <c r="Q278" s="88"/>
      <c r="R278" s="88"/>
      <c r="S278" s="88"/>
      <c r="T278" s="88"/>
      <c r="U278" s="88"/>
      <c r="V278" s="83"/>
      <c r="W278" s="83"/>
    </row>
    <row r="279" spans="1:23" x14ac:dyDescent="0.25">
      <c r="A279" s="50"/>
      <c r="B279" s="50"/>
      <c r="C279" s="50"/>
      <c r="D279" s="88"/>
      <c r="E279" s="129" t="s">
        <v>163</v>
      </c>
      <c r="F279" s="123"/>
      <c r="G279" s="123"/>
      <c r="H279" s="123"/>
      <c r="I279" s="123"/>
      <c r="J279" s="123"/>
      <c r="K279" s="123"/>
      <c r="L279" s="123"/>
      <c r="M279" s="129"/>
      <c r="N279" s="123"/>
      <c r="O279" s="88"/>
      <c r="P279" s="88"/>
      <c r="Q279" s="88"/>
      <c r="R279" s="88"/>
      <c r="S279" s="88"/>
      <c r="T279" s="88"/>
      <c r="U279" s="88"/>
      <c r="V279" s="83"/>
      <c r="W279" s="83"/>
    </row>
    <row r="280" spans="1:23" x14ac:dyDescent="0.25">
      <c r="A280" s="132" t="s">
        <v>143</v>
      </c>
      <c r="B280" s="123"/>
      <c r="C280" s="123"/>
      <c r="D280" s="123"/>
      <c r="E280" s="123"/>
      <c r="F280" s="123"/>
      <c r="G280" s="132" t="s">
        <v>144</v>
      </c>
      <c r="H280" s="123"/>
      <c r="I280" s="123"/>
      <c r="J280" s="123"/>
      <c r="K280" s="123"/>
      <c r="L280" s="123"/>
      <c r="M280" s="129"/>
      <c r="N280" s="123"/>
      <c r="O280" s="88"/>
      <c r="P280" s="88"/>
      <c r="Q280" s="88"/>
      <c r="R280" s="88"/>
      <c r="S280" s="88"/>
      <c r="T280" s="88"/>
      <c r="U280" s="88"/>
      <c r="V280" s="83"/>
      <c r="W280" s="83"/>
    </row>
    <row r="281" spans="1:23" x14ac:dyDescent="0.25">
      <c r="A281" s="129" t="s">
        <v>145</v>
      </c>
      <c r="B281" s="123"/>
      <c r="C281" s="123"/>
      <c r="D281" s="123"/>
      <c r="E281" s="123"/>
      <c r="F281" s="123"/>
      <c r="G281" s="129" t="s">
        <v>146</v>
      </c>
      <c r="H281" s="123"/>
      <c r="I281" s="123"/>
      <c r="J281" s="123"/>
      <c r="K281" s="123"/>
      <c r="L281" s="123"/>
      <c r="M281" s="133">
        <v>0</v>
      </c>
      <c r="N281" s="123"/>
      <c r="O281" s="89">
        <v>0</v>
      </c>
      <c r="P281" s="89">
        <v>0</v>
      </c>
      <c r="Q281" s="89">
        <v>5734.8</v>
      </c>
      <c r="R281" s="89">
        <v>0</v>
      </c>
      <c r="S281" s="89">
        <v>5734.8</v>
      </c>
      <c r="T281" s="89">
        <v>-5734.8</v>
      </c>
      <c r="U281" s="85" t="s">
        <v>136</v>
      </c>
      <c r="V281" s="83"/>
      <c r="W281" s="83"/>
    </row>
    <row r="282" spans="1:23" x14ac:dyDescent="0.25">
      <c r="A282" s="134" t="s">
        <v>168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30">
        <v>0</v>
      </c>
      <c r="N282" s="131"/>
      <c r="O282" s="84">
        <v>0</v>
      </c>
      <c r="P282" s="84">
        <v>0</v>
      </c>
      <c r="Q282" s="84">
        <v>5734.8</v>
      </c>
      <c r="R282" s="84">
        <v>0</v>
      </c>
      <c r="S282" s="84">
        <v>5734.8</v>
      </c>
      <c r="T282" s="84">
        <v>-5734.8</v>
      </c>
      <c r="U282" s="53" t="s">
        <v>136</v>
      </c>
      <c r="V282" s="83"/>
      <c r="W282" s="83"/>
    </row>
    <row r="283" spans="1:23" x14ac:dyDescent="0.25">
      <c r="A283" s="132" t="s">
        <v>147</v>
      </c>
      <c r="B283" s="123"/>
      <c r="C283" s="123"/>
      <c r="D283" s="123"/>
      <c r="E283" s="123"/>
      <c r="F283" s="123"/>
      <c r="G283" s="132" t="s">
        <v>148</v>
      </c>
      <c r="H283" s="123"/>
      <c r="I283" s="123"/>
      <c r="J283" s="123"/>
      <c r="K283" s="123"/>
      <c r="L283" s="123"/>
      <c r="M283" s="129"/>
      <c r="N283" s="123"/>
      <c r="O283" s="88"/>
      <c r="P283" s="88"/>
      <c r="Q283" s="88"/>
      <c r="R283" s="88"/>
      <c r="S283" s="88"/>
      <c r="T283" s="88"/>
      <c r="U283" s="88"/>
      <c r="V283" s="83"/>
      <c r="W283" s="83"/>
    </row>
    <row r="284" spans="1:23" x14ac:dyDescent="0.25">
      <c r="A284" s="129" t="s">
        <v>149</v>
      </c>
      <c r="B284" s="123"/>
      <c r="C284" s="123"/>
      <c r="D284" s="123"/>
      <c r="E284" s="123"/>
      <c r="F284" s="123"/>
      <c r="G284" s="129" t="s">
        <v>150</v>
      </c>
      <c r="H284" s="123"/>
      <c r="I284" s="123"/>
      <c r="J284" s="123"/>
      <c r="K284" s="123"/>
      <c r="L284" s="123"/>
      <c r="M284" s="133">
        <v>0</v>
      </c>
      <c r="N284" s="123"/>
      <c r="O284" s="89">
        <v>0</v>
      </c>
      <c r="P284" s="89">
        <v>0</v>
      </c>
      <c r="Q284" s="89">
        <v>405.22</v>
      </c>
      <c r="R284" s="89">
        <v>0</v>
      </c>
      <c r="S284" s="89">
        <v>405.22</v>
      </c>
      <c r="T284" s="89">
        <v>-405.22</v>
      </c>
      <c r="U284" s="85" t="s">
        <v>136</v>
      </c>
      <c r="V284" s="83"/>
      <c r="W284" s="83"/>
    </row>
    <row r="285" spans="1:23" x14ac:dyDescent="0.25">
      <c r="A285" s="134" t="s">
        <v>169</v>
      </c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30">
        <v>0</v>
      </c>
      <c r="N285" s="131"/>
      <c r="O285" s="84">
        <v>0</v>
      </c>
      <c r="P285" s="84">
        <v>0</v>
      </c>
      <c r="Q285" s="84">
        <v>405.22</v>
      </c>
      <c r="R285" s="84">
        <v>0</v>
      </c>
      <c r="S285" s="84">
        <v>405.22</v>
      </c>
      <c r="T285" s="84">
        <v>-405.22</v>
      </c>
      <c r="U285" s="53" t="s">
        <v>136</v>
      </c>
      <c r="V285" s="83"/>
      <c r="W285" s="83"/>
    </row>
    <row r="286" spans="1:23" x14ac:dyDescent="0.25">
      <c r="A286" s="132" t="s">
        <v>153</v>
      </c>
      <c r="B286" s="123"/>
      <c r="C286" s="123"/>
      <c r="D286" s="123"/>
      <c r="E286" s="123"/>
      <c r="F286" s="123"/>
      <c r="G286" s="132" t="s">
        <v>154</v>
      </c>
      <c r="H286" s="123"/>
      <c r="I286" s="123"/>
      <c r="J286" s="123"/>
      <c r="K286" s="123"/>
      <c r="L286" s="123"/>
      <c r="M286" s="129"/>
      <c r="N286" s="123"/>
      <c r="O286" s="88"/>
      <c r="P286" s="88"/>
      <c r="Q286" s="88"/>
      <c r="R286" s="88"/>
      <c r="S286" s="88"/>
      <c r="T286" s="88"/>
      <c r="U286" s="88"/>
      <c r="V286" s="83"/>
      <c r="W286" s="83"/>
    </row>
    <row r="287" spans="1:23" x14ac:dyDescent="0.25">
      <c r="A287" s="129" t="s">
        <v>155</v>
      </c>
      <c r="B287" s="123"/>
      <c r="C287" s="123"/>
      <c r="D287" s="123"/>
      <c r="E287" s="123"/>
      <c r="F287" s="123"/>
      <c r="G287" s="129" t="s">
        <v>156</v>
      </c>
      <c r="H287" s="123"/>
      <c r="I287" s="123"/>
      <c r="J287" s="123"/>
      <c r="K287" s="123"/>
      <c r="L287" s="123"/>
      <c r="M287" s="133">
        <v>0</v>
      </c>
      <c r="N287" s="123"/>
      <c r="O287" s="89">
        <v>0</v>
      </c>
      <c r="P287" s="89">
        <v>0</v>
      </c>
      <c r="Q287" s="89">
        <v>1070.4000000000001</v>
      </c>
      <c r="R287" s="89">
        <v>3700</v>
      </c>
      <c r="S287" s="89">
        <v>1070.4000000000001</v>
      </c>
      <c r="T287" s="89">
        <v>-4770.3999999999996</v>
      </c>
      <c r="U287" s="85" t="s">
        <v>136</v>
      </c>
      <c r="V287" s="83"/>
      <c r="W287" s="83"/>
    </row>
    <row r="288" spans="1:23" x14ac:dyDescent="0.25">
      <c r="A288" s="134" t="s">
        <v>170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30">
        <v>0</v>
      </c>
      <c r="N288" s="131"/>
      <c r="O288" s="84">
        <v>0</v>
      </c>
      <c r="P288" s="84">
        <v>0</v>
      </c>
      <c r="Q288" s="84">
        <v>1070.4000000000001</v>
      </c>
      <c r="R288" s="84">
        <v>3700</v>
      </c>
      <c r="S288" s="84">
        <v>1070.4000000000001</v>
      </c>
      <c r="T288" s="84">
        <v>-4770.3999999999996</v>
      </c>
      <c r="U288" s="53" t="s">
        <v>136</v>
      </c>
      <c r="V288" s="83"/>
      <c r="W288" s="83"/>
    </row>
    <row r="289" spans="1:23" x14ac:dyDescent="0.25">
      <c r="A289" s="50"/>
      <c r="B289" s="54"/>
      <c r="C289" s="54"/>
      <c r="D289" s="85"/>
      <c r="E289" s="125" t="s">
        <v>165</v>
      </c>
      <c r="F289" s="123"/>
      <c r="G289" s="123"/>
      <c r="H289" s="123"/>
      <c r="I289" s="123"/>
      <c r="J289" s="123"/>
      <c r="K289" s="123"/>
      <c r="L289" s="123"/>
      <c r="M289" s="130">
        <v>0</v>
      </c>
      <c r="N289" s="131"/>
      <c r="O289" s="84">
        <v>0</v>
      </c>
      <c r="P289" s="84">
        <v>0</v>
      </c>
      <c r="Q289" s="84">
        <v>7210.42</v>
      </c>
      <c r="R289" s="84">
        <v>3700</v>
      </c>
      <c r="S289" s="84">
        <v>7210.42</v>
      </c>
      <c r="T289" s="84">
        <v>-10910.42</v>
      </c>
      <c r="U289" s="53" t="s">
        <v>136</v>
      </c>
      <c r="V289" s="83"/>
      <c r="W289" s="83"/>
    </row>
    <row r="290" spans="1:23" x14ac:dyDescent="0.25">
      <c r="A290" s="50"/>
      <c r="B290" s="54"/>
      <c r="C290" s="85"/>
      <c r="D290" s="125" t="s">
        <v>166</v>
      </c>
      <c r="E290" s="123"/>
      <c r="F290" s="123"/>
      <c r="G290" s="123"/>
      <c r="H290" s="123"/>
      <c r="I290" s="123"/>
      <c r="J290" s="123"/>
      <c r="K290" s="123"/>
      <c r="L290" s="123"/>
      <c r="M290" s="130">
        <v>0</v>
      </c>
      <c r="N290" s="131"/>
      <c r="O290" s="84">
        <v>0</v>
      </c>
      <c r="P290" s="84">
        <v>0</v>
      </c>
      <c r="Q290" s="84">
        <v>7210.42</v>
      </c>
      <c r="R290" s="84">
        <v>3700</v>
      </c>
      <c r="S290" s="84">
        <v>7210.42</v>
      </c>
      <c r="T290" s="84">
        <v>-10910.42</v>
      </c>
      <c r="U290" s="53" t="s">
        <v>136</v>
      </c>
      <c r="V290" s="83"/>
      <c r="W290" s="83"/>
    </row>
    <row r="291" spans="1:23" x14ac:dyDescent="0.25">
      <c r="A291" s="50"/>
      <c r="B291" s="85"/>
      <c r="C291" s="125" t="s">
        <v>167</v>
      </c>
      <c r="D291" s="123"/>
      <c r="E291" s="123"/>
      <c r="F291" s="123"/>
      <c r="G291" s="123"/>
      <c r="H291" s="123"/>
      <c r="I291" s="123"/>
      <c r="J291" s="123"/>
      <c r="K291" s="123"/>
      <c r="L291" s="123"/>
      <c r="M291" s="130">
        <v>0</v>
      </c>
      <c r="N291" s="131"/>
      <c r="O291" s="84">
        <v>0</v>
      </c>
      <c r="P291" s="84">
        <v>0</v>
      </c>
      <c r="Q291" s="84">
        <v>7210.42</v>
      </c>
      <c r="R291" s="84">
        <v>3700</v>
      </c>
      <c r="S291" s="84">
        <v>7210.42</v>
      </c>
      <c r="T291" s="84">
        <v>-10910.42</v>
      </c>
      <c r="U291" s="53" t="s">
        <v>136</v>
      </c>
      <c r="V291" s="83"/>
      <c r="W291" s="83"/>
    </row>
    <row r="292" spans="1:23" x14ac:dyDescent="0.25">
      <c r="A292" s="50"/>
      <c r="B292" s="125" t="s">
        <v>157</v>
      </c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30">
        <v>0</v>
      </c>
      <c r="N292" s="131"/>
      <c r="O292" s="84">
        <v>0</v>
      </c>
      <c r="P292" s="84">
        <v>0</v>
      </c>
      <c r="Q292" s="84">
        <v>7210.42</v>
      </c>
      <c r="R292" s="84">
        <v>3700</v>
      </c>
      <c r="S292" s="84">
        <v>7210.42</v>
      </c>
      <c r="T292" s="84">
        <v>-10910.42</v>
      </c>
      <c r="U292" s="53" t="s">
        <v>136</v>
      </c>
      <c r="V292" s="83"/>
      <c r="W292" s="83"/>
    </row>
    <row r="293" spans="1:23" x14ac:dyDescent="0.2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125"/>
      <c r="N293" s="123"/>
      <c r="O293" s="85"/>
      <c r="P293" s="85"/>
      <c r="Q293" s="85"/>
      <c r="R293" s="85"/>
      <c r="S293" s="85"/>
      <c r="T293" s="85"/>
      <c r="U293" s="90"/>
      <c r="V293" s="83"/>
      <c r="W293" s="83"/>
    </row>
    <row r="294" spans="1:23" x14ac:dyDescent="0.25">
      <c r="A294" s="125" t="s">
        <v>191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5"/>
      <c r="N294" s="123"/>
      <c r="O294" s="85"/>
      <c r="P294" s="85"/>
      <c r="Q294" s="85"/>
      <c r="R294" s="85"/>
      <c r="S294" s="85"/>
      <c r="T294" s="85"/>
      <c r="U294" s="90"/>
      <c r="V294" s="83"/>
      <c r="W294" s="83"/>
    </row>
    <row r="295" spans="1:23" x14ac:dyDescent="0.25">
      <c r="A295" s="125" t="s">
        <v>141</v>
      </c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33">
        <v>0</v>
      </c>
      <c r="N295" s="123"/>
      <c r="O295" s="89">
        <v>0</v>
      </c>
      <c r="P295" s="89">
        <v>0</v>
      </c>
      <c r="Q295" s="89">
        <v>853.82</v>
      </c>
      <c r="R295" s="89">
        <v>0</v>
      </c>
      <c r="S295" s="89">
        <v>853.82</v>
      </c>
      <c r="T295" s="89">
        <v>-853.82</v>
      </c>
      <c r="U295" s="85" t="s">
        <v>136</v>
      </c>
      <c r="V295" s="83"/>
      <c r="W295" s="83"/>
    </row>
    <row r="296" spans="1:23" x14ac:dyDescent="0.25">
      <c r="A296" s="125" t="s">
        <v>157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33">
        <v>0</v>
      </c>
      <c r="N296" s="123"/>
      <c r="O296" s="89">
        <v>0</v>
      </c>
      <c r="P296" s="89">
        <v>0</v>
      </c>
      <c r="Q296" s="89">
        <v>7210.42</v>
      </c>
      <c r="R296" s="89">
        <v>3700</v>
      </c>
      <c r="S296" s="89">
        <v>7210.42</v>
      </c>
      <c r="T296" s="89">
        <v>-10910.42</v>
      </c>
      <c r="U296" s="85" t="s">
        <v>136</v>
      </c>
      <c r="V296" s="83"/>
      <c r="W296" s="83"/>
    </row>
    <row r="297" spans="1:23" x14ac:dyDescent="0.25">
      <c r="A297" s="125" t="s">
        <v>191</v>
      </c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30">
        <v>0</v>
      </c>
      <c r="N297" s="131"/>
      <c r="O297" s="84">
        <v>0</v>
      </c>
      <c r="P297" s="84">
        <v>0</v>
      </c>
      <c r="Q297" s="84">
        <v>-6356.6</v>
      </c>
      <c r="R297" s="84">
        <v>-3700</v>
      </c>
      <c r="S297" s="84">
        <v>-6356.6</v>
      </c>
      <c r="T297" s="84">
        <v>10056.6</v>
      </c>
      <c r="U297" s="56"/>
      <c r="V297" s="83"/>
      <c r="W297" s="83"/>
    </row>
    <row r="298" spans="1:23" x14ac:dyDescent="0.2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125"/>
      <c r="N298" s="123"/>
      <c r="O298" s="85"/>
      <c r="P298" s="85"/>
      <c r="Q298" s="85"/>
      <c r="R298" s="85"/>
      <c r="S298" s="85"/>
      <c r="T298" s="85"/>
      <c r="U298" s="85"/>
      <c r="V298" s="83"/>
      <c r="W298" s="83"/>
    </row>
    <row r="299" spans="1:23" x14ac:dyDescent="0.2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 t="s">
        <v>158</v>
      </c>
      <c r="M299" s="125"/>
      <c r="N299" s="123"/>
      <c r="O299" s="85"/>
      <c r="P299" s="85"/>
      <c r="Q299" s="85"/>
      <c r="R299" s="85"/>
      <c r="S299" s="85"/>
      <c r="T299" s="85"/>
      <c r="U299" s="85"/>
      <c r="V299" s="83"/>
      <c r="W299" s="83"/>
    </row>
    <row r="300" spans="1:23" x14ac:dyDescent="0.25">
      <c r="A300" s="125" t="s">
        <v>141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33">
        <v>0</v>
      </c>
      <c r="N300" s="123"/>
      <c r="O300" s="89">
        <v>0</v>
      </c>
      <c r="P300" s="89">
        <v>0</v>
      </c>
      <c r="Q300" s="89">
        <v>853.82</v>
      </c>
      <c r="R300" s="89">
        <v>0</v>
      </c>
      <c r="S300" s="89">
        <v>853.82</v>
      </c>
      <c r="T300" s="89">
        <v>-853.82</v>
      </c>
      <c r="U300" s="85" t="s">
        <v>136</v>
      </c>
      <c r="V300" s="83"/>
      <c r="W300" s="83"/>
    </row>
    <row r="301" spans="1:23" ht="15.75" thickBot="1" x14ac:dyDescent="0.3">
      <c r="A301" s="125" t="s">
        <v>157</v>
      </c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33">
        <v>0</v>
      </c>
      <c r="N301" s="123"/>
      <c r="O301" s="89">
        <v>0</v>
      </c>
      <c r="P301" s="89">
        <v>0</v>
      </c>
      <c r="Q301" s="89">
        <v>7210.42</v>
      </c>
      <c r="R301" s="89">
        <v>3700</v>
      </c>
      <c r="S301" s="89">
        <v>7210.42</v>
      </c>
      <c r="T301" s="89">
        <v>-10910.42</v>
      </c>
      <c r="U301" s="85" t="s">
        <v>136</v>
      </c>
      <c r="V301" s="83"/>
      <c r="W301" s="83"/>
    </row>
    <row r="302" spans="1:23" ht="15.75" thickTop="1" x14ac:dyDescent="0.2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 t="s">
        <v>158</v>
      </c>
      <c r="M302" s="135">
        <v>0</v>
      </c>
      <c r="N302" s="136"/>
      <c r="O302" s="87">
        <v>0</v>
      </c>
      <c r="P302" s="87">
        <v>0</v>
      </c>
      <c r="Q302" s="87">
        <v>-6356.6</v>
      </c>
      <c r="R302" s="87">
        <v>-3700</v>
      </c>
      <c r="S302" s="87">
        <v>-6356.6</v>
      </c>
      <c r="T302" s="87">
        <v>10056.6</v>
      </c>
      <c r="U302" s="58"/>
      <c r="V302" s="83"/>
      <c r="W302" s="83"/>
    </row>
    <row r="303" spans="1:23" x14ac:dyDescent="0.2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3"/>
      <c r="W303" s="83"/>
    </row>
    <row r="306" spans="1:23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4" t="s">
        <v>205</v>
      </c>
      <c r="O306" s="123"/>
      <c r="P306" s="123"/>
      <c r="Q306" s="123"/>
      <c r="R306" s="123"/>
      <c r="S306" s="123"/>
      <c r="T306" s="123"/>
      <c r="U306" s="123"/>
      <c r="V306" s="123"/>
      <c r="W306" s="123"/>
    </row>
    <row r="307" spans="1:23" x14ac:dyDescent="0.2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125" t="s">
        <v>122</v>
      </c>
      <c r="N307" s="123"/>
      <c r="O307" s="94" t="s">
        <v>123</v>
      </c>
      <c r="P307" s="94" t="s">
        <v>124</v>
      </c>
      <c r="Q307" s="94" t="s">
        <v>125</v>
      </c>
      <c r="R307" s="94" t="s">
        <v>126</v>
      </c>
      <c r="S307" s="94" t="s">
        <v>126</v>
      </c>
      <c r="T307" s="94" t="s">
        <v>127</v>
      </c>
      <c r="U307" s="94" t="s">
        <v>128</v>
      </c>
      <c r="V307" s="93"/>
      <c r="W307" s="93"/>
    </row>
    <row r="308" spans="1:23" x14ac:dyDescent="0.25">
      <c r="A308" s="126" t="s">
        <v>106</v>
      </c>
      <c r="B308" s="127"/>
      <c r="C308" s="127"/>
      <c r="D308" s="127"/>
      <c r="E308" s="127"/>
      <c r="F308" s="127"/>
      <c r="G308" s="126" t="s">
        <v>7</v>
      </c>
      <c r="H308" s="127"/>
      <c r="I308" s="127"/>
      <c r="J308" s="127"/>
      <c r="K308" s="127"/>
      <c r="L308" s="127"/>
      <c r="M308" s="128" t="s">
        <v>123</v>
      </c>
      <c r="N308" s="127"/>
      <c r="O308" s="95" t="s">
        <v>129</v>
      </c>
      <c r="P308" s="95" t="s">
        <v>123</v>
      </c>
      <c r="Q308" s="95" t="s">
        <v>130</v>
      </c>
      <c r="R308" s="95" t="s">
        <v>131</v>
      </c>
      <c r="S308" s="95" t="s">
        <v>130</v>
      </c>
      <c r="T308" s="95" t="s">
        <v>130</v>
      </c>
      <c r="U308" s="95" t="s">
        <v>132</v>
      </c>
      <c r="V308" s="93"/>
      <c r="W308" s="93"/>
    </row>
    <row r="309" spans="1:23" x14ac:dyDescent="0.25">
      <c r="A309" s="129" t="s">
        <v>190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9"/>
      <c r="N309" s="123"/>
      <c r="O309" s="96"/>
      <c r="P309" s="96"/>
      <c r="Q309" s="96"/>
      <c r="R309" s="96"/>
      <c r="S309" s="96"/>
      <c r="T309" s="96"/>
      <c r="U309" s="96"/>
      <c r="V309" s="93"/>
      <c r="W309" s="93"/>
    </row>
    <row r="310" spans="1:23" x14ac:dyDescent="0.25">
      <c r="A310" s="50"/>
      <c r="B310" s="129" t="s">
        <v>142</v>
      </c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9"/>
      <c r="N310" s="123"/>
      <c r="O310" s="96"/>
      <c r="P310" s="96"/>
      <c r="Q310" s="96"/>
      <c r="R310" s="96"/>
      <c r="S310" s="96"/>
      <c r="T310" s="96"/>
      <c r="U310" s="96"/>
      <c r="V310" s="93"/>
      <c r="W310" s="93"/>
    </row>
    <row r="311" spans="1:23" x14ac:dyDescent="0.25">
      <c r="A311" s="50"/>
      <c r="B311" s="96"/>
      <c r="C311" s="129" t="s">
        <v>161</v>
      </c>
      <c r="D311" s="123"/>
      <c r="E311" s="123"/>
      <c r="F311" s="123"/>
      <c r="G311" s="123"/>
      <c r="H311" s="123"/>
      <c r="I311" s="123"/>
      <c r="J311" s="123"/>
      <c r="K311" s="123"/>
      <c r="L311" s="123"/>
      <c r="M311" s="129"/>
      <c r="N311" s="123"/>
      <c r="O311" s="96"/>
      <c r="P311" s="96"/>
      <c r="Q311" s="96"/>
      <c r="R311" s="96"/>
      <c r="S311" s="96"/>
      <c r="T311" s="96"/>
      <c r="U311" s="96"/>
      <c r="V311" s="93"/>
      <c r="W311" s="93"/>
    </row>
    <row r="312" spans="1:23" x14ac:dyDescent="0.25">
      <c r="A312" s="50"/>
      <c r="B312" s="50"/>
      <c r="C312" s="96"/>
      <c r="D312" s="129" t="s">
        <v>162</v>
      </c>
      <c r="E312" s="123"/>
      <c r="F312" s="123"/>
      <c r="G312" s="123"/>
      <c r="H312" s="123"/>
      <c r="I312" s="123"/>
      <c r="J312" s="123"/>
      <c r="K312" s="123"/>
      <c r="L312" s="123"/>
      <c r="M312" s="129"/>
      <c r="N312" s="123"/>
      <c r="O312" s="96"/>
      <c r="P312" s="96"/>
      <c r="Q312" s="96"/>
      <c r="R312" s="96"/>
      <c r="S312" s="96"/>
      <c r="T312" s="96"/>
      <c r="U312" s="96"/>
      <c r="V312" s="93"/>
      <c r="W312" s="93"/>
    </row>
    <row r="313" spans="1:23" x14ac:dyDescent="0.25">
      <c r="A313" s="50"/>
      <c r="B313" s="50"/>
      <c r="C313" s="50"/>
      <c r="D313" s="96"/>
      <c r="E313" s="129" t="s">
        <v>163</v>
      </c>
      <c r="F313" s="123"/>
      <c r="G313" s="123"/>
      <c r="H313" s="123"/>
      <c r="I313" s="123"/>
      <c r="J313" s="123"/>
      <c r="K313" s="123"/>
      <c r="L313" s="123"/>
      <c r="M313" s="129"/>
      <c r="N313" s="123"/>
      <c r="O313" s="96"/>
      <c r="P313" s="96"/>
      <c r="Q313" s="96"/>
      <c r="R313" s="96"/>
      <c r="S313" s="96"/>
      <c r="T313" s="96"/>
      <c r="U313" s="96"/>
      <c r="V313" s="93"/>
      <c r="W313" s="93"/>
    </row>
    <row r="314" spans="1:23" x14ac:dyDescent="0.25">
      <c r="A314" s="132" t="s">
        <v>143</v>
      </c>
      <c r="B314" s="123"/>
      <c r="C314" s="123"/>
      <c r="D314" s="123"/>
      <c r="E314" s="123"/>
      <c r="F314" s="123"/>
      <c r="G314" s="132" t="s">
        <v>144</v>
      </c>
      <c r="H314" s="123"/>
      <c r="I314" s="123"/>
      <c r="J314" s="123"/>
      <c r="K314" s="123"/>
      <c r="L314" s="123"/>
      <c r="M314" s="129"/>
      <c r="N314" s="123"/>
      <c r="O314" s="96"/>
      <c r="P314" s="96"/>
      <c r="Q314" s="96"/>
      <c r="R314" s="96"/>
      <c r="S314" s="96"/>
      <c r="T314" s="96"/>
      <c r="U314" s="96"/>
      <c r="V314" s="93"/>
      <c r="W314" s="93"/>
    </row>
    <row r="315" spans="1:23" x14ac:dyDescent="0.25">
      <c r="A315" s="129" t="s">
        <v>145</v>
      </c>
      <c r="B315" s="123"/>
      <c r="C315" s="123"/>
      <c r="D315" s="123"/>
      <c r="E315" s="123"/>
      <c r="F315" s="123"/>
      <c r="G315" s="129" t="s">
        <v>146</v>
      </c>
      <c r="H315" s="123"/>
      <c r="I315" s="123"/>
      <c r="J315" s="123"/>
      <c r="K315" s="123"/>
      <c r="L315" s="123"/>
      <c r="M315" s="133">
        <v>0</v>
      </c>
      <c r="N315" s="123"/>
      <c r="O315" s="97">
        <v>0</v>
      </c>
      <c r="P315" s="97">
        <v>0</v>
      </c>
      <c r="Q315" s="97">
        <v>3823.2</v>
      </c>
      <c r="R315" s="97">
        <v>0</v>
      </c>
      <c r="S315" s="97">
        <v>3823.2</v>
      </c>
      <c r="T315" s="97">
        <v>-3823.2</v>
      </c>
      <c r="U315" s="94" t="s">
        <v>136</v>
      </c>
      <c r="V315" s="93"/>
      <c r="W315" s="93"/>
    </row>
    <row r="316" spans="1:23" x14ac:dyDescent="0.25">
      <c r="A316" s="134" t="s">
        <v>168</v>
      </c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30">
        <v>0</v>
      </c>
      <c r="N316" s="131"/>
      <c r="O316" s="99">
        <v>0</v>
      </c>
      <c r="P316" s="99">
        <v>0</v>
      </c>
      <c r="Q316" s="99">
        <v>3823.2</v>
      </c>
      <c r="R316" s="99">
        <v>0</v>
      </c>
      <c r="S316" s="99">
        <v>3823.2</v>
      </c>
      <c r="T316" s="99">
        <v>-3823.2</v>
      </c>
      <c r="U316" s="53" t="s">
        <v>136</v>
      </c>
      <c r="V316" s="93"/>
      <c r="W316" s="93"/>
    </row>
    <row r="317" spans="1:23" x14ac:dyDescent="0.25">
      <c r="A317" s="132" t="s">
        <v>147</v>
      </c>
      <c r="B317" s="123"/>
      <c r="C317" s="123"/>
      <c r="D317" s="123"/>
      <c r="E317" s="123"/>
      <c r="F317" s="123"/>
      <c r="G317" s="132" t="s">
        <v>148</v>
      </c>
      <c r="H317" s="123"/>
      <c r="I317" s="123"/>
      <c r="J317" s="123"/>
      <c r="K317" s="123"/>
      <c r="L317" s="123"/>
      <c r="M317" s="129"/>
      <c r="N317" s="123"/>
      <c r="O317" s="96"/>
      <c r="P317" s="96"/>
      <c r="Q317" s="96"/>
      <c r="R317" s="96"/>
      <c r="S317" s="96"/>
      <c r="T317" s="96"/>
      <c r="U317" s="96"/>
      <c r="V317" s="93"/>
      <c r="W317" s="93"/>
    </row>
    <row r="318" spans="1:23" x14ac:dyDescent="0.25">
      <c r="A318" s="129" t="s">
        <v>149</v>
      </c>
      <c r="B318" s="123"/>
      <c r="C318" s="123"/>
      <c r="D318" s="123"/>
      <c r="E318" s="123"/>
      <c r="F318" s="123"/>
      <c r="G318" s="129" t="s">
        <v>150</v>
      </c>
      <c r="H318" s="123"/>
      <c r="I318" s="123"/>
      <c r="J318" s="123"/>
      <c r="K318" s="123"/>
      <c r="L318" s="123"/>
      <c r="M318" s="133">
        <v>0</v>
      </c>
      <c r="N318" s="123"/>
      <c r="O318" s="97">
        <v>0</v>
      </c>
      <c r="P318" s="97">
        <v>0</v>
      </c>
      <c r="Q318" s="97">
        <v>270.14999999999998</v>
      </c>
      <c r="R318" s="97">
        <v>0</v>
      </c>
      <c r="S318" s="97">
        <v>270.14999999999998</v>
      </c>
      <c r="T318" s="97">
        <v>-270.14999999999998</v>
      </c>
      <c r="U318" s="94" t="s">
        <v>136</v>
      </c>
      <c r="V318" s="93"/>
      <c r="W318" s="93"/>
    </row>
    <row r="319" spans="1:23" x14ac:dyDescent="0.25">
      <c r="A319" s="134" t="s">
        <v>169</v>
      </c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30">
        <v>0</v>
      </c>
      <c r="N319" s="131"/>
      <c r="O319" s="99">
        <v>0</v>
      </c>
      <c r="P319" s="99">
        <v>0</v>
      </c>
      <c r="Q319" s="99">
        <v>270.14999999999998</v>
      </c>
      <c r="R319" s="99">
        <v>0</v>
      </c>
      <c r="S319" s="99">
        <v>270.14999999999998</v>
      </c>
      <c r="T319" s="99">
        <v>-270.14999999999998</v>
      </c>
      <c r="U319" s="53" t="s">
        <v>136</v>
      </c>
      <c r="V319" s="93"/>
      <c r="W319" s="93"/>
    </row>
    <row r="320" spans="1:23" x14ac:dyDescent="0.25">
      <c r="A320" s="132" t="s">
        <v>153</v>
      </c>
      <c r="B320" s="123"/>
      <c r="C320" s="123"/>
      <c r="D320" s="123"/>
      <c r="E320" s="123"/>
      <c r="F320" s="123"/>
      <c r="G320" s="132" t="s">
        <v>154</v>
      </c>
      <c r="H320" s="123"/>
      <c r="I320" s="123"/>
      <c r="J320" s="123"/>
      <c r="K320" s="123"/>
      <c r="L320" s="123"/>
      <c r="M320" s="129"/>
      <c r="N320" s="123"/>
      <c r="O320" s="96"/>
      <c r="P320" s="96"/>
      <c r="Q320" s="96"/>
      <c r="R320" s="96"/>
      <c r="S320" s="96"/>
      <c r="T320" s="96"/>
      <c r="U320" s="96"/>
      <c r="V320" s="93"/>
      <c r="W320" s="93"/>
    </row>
    <row r="321" spans="1:23" x14ac:dyDescent="0.25">
      <c r="A321" s="129" t="s">
        <v>155</v>
      </c>
      <c r="B321" s="123"/>
      <c r="C321" s="123"/>
      <c r="D321" s="123"/>
      <c r="E321" s="123"/>
      <c r="F321" s="123"/>
      <c r="G321" s="129" t="s">
        <v>156</v>
      </c>
      <c r="H321" s="123"/>
      <c r="I321" s="123"/>
      <c r="J321" s="123"/>
      <c r="K321" s="123"/>
      <c r="L321" s="123"/>
      <c r="M321" s="133">
        <v>0</v>
      </c>
      <c r="N321" s="123"/>
      <c r="O321" s="97">
        <v>0</v>
      </c>
      <c r="P321" s="97">
        <v>0</v>
      </c>
      <c r="Q321" s="97">
        <v>41711.29</v>
      </c>
      <c r="R321" s="97">
        <v>-27468.25</v>
      </c>
      <c r="S321" s="97">
        <v>41711.29</v>
      </c>
      <c r="T321" s="97">
        <v>-14243.04</v>
      </c>
      <c r="U321" s="94" t="s">
        <v>136</v>
      </c>
      <c r="V321" s="93"/>
      <c r="W321" s="93"/>
    </row>
    <row r="322" spans="1:23" x14ac:dyDescent="0.25">
      <c r="A322" s="134" t="s">
        <v>170</v>
      </c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30">
        <v>0</v>
      </c>
      <c r="N322" s="131"/>
      <c r="O322" s="99">
        <v>0</v>
      </c>
      <c r="P322" s="99">
        <v>0</v>
      </c>
      <c r="Q322" s="99">
        <v>41711.29</v>
      </c>
      <c r="R322" s="99">
        <v>-27468.25</v>
      </c>
      <c r="S322" s="99">
        <v>41711.29</v>
      </c>
      <c r="T322" s="99">
        <v>-14243.04</v>
      </c>
      <c r="U322" s="53" t="s">
        <v>136</v>
      </c>
      <c r="V322" s="100"/>
      <c r="W322" s="100"/>
    </row>
    <row r="323" spans="1:23" x14ac:dyDescent="0.25">
      <c r="A323" s="50"/>
      <c r="B323" s="54"/>
      <c r="C323" s="54"/>
      <c r="D323" s="94"/>
      <c r="E323" s="125" t="s">
        <v>165</v>
      </c>
      <c r="F323" s="123"/>
      <c r="G323" s="123"/>
      <c r="H323" s="123"/>
      <c r="I323" s="123"/>
      <c r="J323" s="123"/>
      <c r="K323" s="123"/>
      <c r="L323" s="123"/>
      <c r="M323" s="130">
        <v>0</v>
      </c>
      <c r="N323" s="131"/>
      <c r="O323" s="99">
        <v>0</v>
      </c>
      <c r="P323" s="99">
        <v>0</v>
      </c>
      <c r="Q323" s="99">
        <v>45804.639999999999</v>
      </c>
      <c r="R323" s="99">
        <v>-27468.25</v>
      </c>
      <c r="S323" s="99">
        <v>45804.639999999999</v>
      </c>
      <c r="T323" s="99">
        <v>-18336.39</v>
      </c>
      <c r="U323" s="53" t="s">
        <v>136</v>
      </c>
      <c r="V323" s="100"/>
      <c r="W323" s="100"/>
    </row>
    <row r="324" spans="1:23" x14ac:dyDescent="0.25">
      <c r="A324" s="50"/>
      <c r="B324" s="54"/>
      <c r="C324" s="94"/>
      <c r="D324" s="125" t="s">
        <v>166</v>
      </c>
      <c r="E324" s="123"/>
      <c r="F324" s="123"/>
      <c r="G324" s="123"/>
      <c r="H324" s="123"/>
      <c r="I324" s="123"/>
      <c r="J324" s="123"/>
      <c r="K324" s="123"/>
      <c r="L324" s="123"/>
      <c r="M324" s="130">
        <v>0</v>
      </c>
      <c r="N324" s="131"/>
      <c r="O324" s="99">
        <v>0</v>
      </c>
      <c r="P324" s="99">
        <v>0</v>
      </c>
      <c r="Q324" s="99">
        <v>45804.639999999999</v>
      </c>
      <c r="R324" s="99">
        <v>-27468.25</v>
      </c>
      <c r="S324" s="99">
        <v>45804.639999999999</v>
      </c>
      <c r="T324" s="99">
        <v>-18336.39</v>
      </c>
      <c r="U324" s="53" t="s">
        <v>136</v>
      </c>
      <c r="V324" s="100"/>
      <c r="W324" s="100"/>
    </row>
    <row r="325" spans="1:23" x14ac:dyDescent="0.25">
      <c r="A325" s="50"/>
      <c r="B325" s="94"/>
      <c r="C325" s="125" t="s">
        <v>167</v>
      </c>
      <c r="D325" s="123"/>
      <c r="E325" s="123"/>
      <c r="F325" s="123"/>
      <c r="G325" s="123"/>
      <c r="H325" s="123"/>
      <c r="I325" s="123"/>
      <c r="J325" s="123"/>
      <c r="K325" s="123"/>
      <c r="L325" s="123"/>
      <c r="M325" s="130">
        <v>0</v>
      </c>
      <c r="N325" s="131"/>
      <c r="O325" s="99">
        <v>0</v>
      </c>
      <c r="P325" s="99">
        <v>0</v>
      </c>
      <c r="Q325" s="99">
        <v>45804.639999999999</v>
      </c>
      <c r="R325" s="99">
        <v>-27468.25</v>
      </c>
      <c r="S325" s="99">
        <v>45804.639999999999</v>
      </c>
      <c r="T325" s="99">
        <v>-18336.39</v>
      </c>
      <c r="U325" s="53" t="s">
        <v>136</v>
      </c>
      <c r="V325" s="100"/>
      <c r="W325" s="100"/>
    </row>
    <row r="326" spans="1:23" x14ac:dyDescent="0.25">
      <c r="A326" s="50"/>
      <c r="B326" s="125" t="s">
        <v>157</v>
      </c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30">
        <v>0</v>
      </c>
      <c r="N326" s="131"/>
      <c r="O326" s="99">
        <v>0</v>
      </c>
      <c r="P326" s="99">
        <v>0</v>
      </c>
      <c r="Q326" s="99">
        <v>45804.639999999999</v>
      </c>
      <c r="R326" s="99">
        <v>-27468.25</v>
      </c>
      <c r="S326" s="99">
        <v>45804.639999999999</v>
      </c>
      <c r="T326" s="99">
        <v>-18336.39</v>
      </c>
      <c r="U326" s="53" t="s">
        <v>136</v>
      </c>
      <c r="V326" s="100"/>
      <c r="W326" s="100"/>
    </row>
    <row r="327" spans="1:23" x14ac:dyDescent="0.2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125"/>
      <c r="N327" s="123"/>
      <c r="O327" s="94"/>
      <c r="P327" s="94"/>
      <c r="Q327" s="94"/>
      <c r="R327" s="94"/>
      <c r="S327" s="94"/>
      <c r="T327" s="94"/>
      <c r="U327" s="98"/>
      <c r="V327" s="100"/>
      <c r="W327" s="100"/>
    </row>
    <row r="328" spans="1:23" x14ac:dyDescent="0.25">
      <c r="A328" s="125" t="s">
        <v>191</v>
      </c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5"/>
      <c r="N328" s="123"/>
      <c r="O328" s="94"/>
      <c r="P328" s="94"/>
      <c r="Q328" s="94"/>
      <c r="R328" s="94"/>
      <c r="S328" s="94"/>
      <c r="T328" s="94"/>
      <c r="U328" s="98"/>
      <c r="V328" s="100"/>
      <c r="W328" s="100"/>
    </row>
    <row r="329" spans="1:23" x14ac:dyDescent="0.25">
      <c r="A329" s="125" t="s">
        <v>141</v>
      </c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33">
        <v>0</v>
      </c>
      <c r="N329" s="123"/>
      <c r="O329" s="97">
        <v>0</v>
      </c>
      <c r="P329" s="97">
        <v>0</v>
      </c>
      <c r="Q329" s="97">
        <v>0</v>
      </c>
      <c r="R329" s="97">
        <v>0</v>
      </c>
      <c r="S329" s="97">
        <v>0</v>
      </c>
      <c r="T329" s="97">
        <v>0</v>
      </c>
      <c r="U329" s="94" t="s">
        <v>136</v>
      </c>
      <c r="V329" s="100"/>
      <c r="W329" s="100"/>
    </row>
    <row r="330" spans="1:23" x14ac:dyDescent="0.25">
      <c r="A330" s="125" t="s">
        <v>157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33">
        <v>0</v>
      </c>
      <c r="N330" s="123"/>
      <c r="O330" s="97">
        <v>0</v>
      </c>
      <c r="P330" s="97">
        <v>0</v>
      </c>
      <c r="Q330" s="97">
        <v>45804.639999999999</v>
      </c>
      <c r="R330" s="97">
        <v>-27468.25</v>
      </c>
      <c r="S330" s="97">
        <v>45804.639999999999</v>
      </c>
      <c r="T330" s="97">
        <v>-18336.39</v>
      </c>
      <c r="U330" s="94" t="s">
        <v>136</v>
      </c>
      <c r="V330" s="100"/>
      <c r="W330" s="100"/>
    </row>
    <row r="331" spans="1:23" x14ac:dyDescent="0.25">
      <c r="A331" s="125" t="s">
        <v>191</v>
      </c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30">
        <v>0</v>
      </c>
      <c r="N331" s="131"/>
      <c r="O331" s="99">
        <v>0</v>
      </c>
      <c r="P331" s="99">
        <v>0</v>
      </c>
      <c r="Q331" s="99">
        <v>-45804.639999999999</v>
      </c>
      <c r="R331" s="99">
        <v>27468.25</v>
      </c>
      <c r="S331" s="99">
        <v>-45804.639999999999</v>
      </c>
      <c r="T331" s="99">
        <v>18336.39</v>
      </c>
      <c r="U331" s="56"/>
      <c r="V331" s="100"/>
      <c r="W331" s="100"/>
    </row>
    <row r="332" spans="1:23" x14ac:dyDescent="0.2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125"/>
      <c r="N332" s="123"/>
      <c r="O332" s="94"/>
      <c r="P332" s="94"/>
      <c r="Q332" s="94"/>
      <c r="R332" s="94"/>
      <c r="S332" s="94"/>
      <c r="T332" s="94"/>
      <c r="U332" s="94"/>
      <c r="V332" s="100"/>
      <c r="W332" s="100"/>
    </row>
    <row r="333" spans="1:23" x14ac:dyDescent="0.2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 t="s">
        <v>158</v>
      </c>
      <c r="M333" s="125"/>
      <c r="N333" s="123"/>
      <c r="O333" s="94"/>
      <c r="P333" s="94"/>
      <c r="Q333" s="94"/>
      <c r="R333" s="94"/>
      <c r="S333" s="94"/>
      <c r="T333" s="94"/>
      <c r="U333" s="94"/>
      <c r="V333" s="100"/>
      <c r="W333" s="100"/>
    </row>
    <row r="334" spans="1:23" x14ac:dyDescent="0.25">
      <c r="A334" s="125" t="s">
        <v>141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33">
        <v>0</v>
      </c>
      <c r="N334" s="123"/>
      <c r="O334" s="97">
        <v>0</v>
      </c>
      <c r="P334" s="97">
        <v>0</v>
      </c>
      <c r="Q334" s="97">
        <v>0</v>
      </c>
      <c r="R334" s="97">
        <v>0</v>
      </c>
      <c r="S334" s="97">
        <v>0</v>
      </c>
      <c r="T334" s="97">
        <v>0</v>
      </c>
      <c r="U334" s="94" t="s">
        <v>136</v>
      </c>
      <c r="V334" s="100"/>
      <c r="W334" s="100"/>
    </row>
    <row r="335" spans="1:23" ht="14.45" x14ac:dyDescent="0.3">
      <c r="A335" s="125" t="s">
        <v>157</v>
      </c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33">
        <v>0</v>
      </c>
      <c r="N335" s="123"/>
      <c r="O335" s="97">
        <v>0</v>
      </c>
      <c r="P335" s="97">
        <v>0</v>
      </c>
      <c r="Q335" s="97">
        <v>45804.639999999999</v>
      </c>
      <c r="R335" s="97">
        <v>-27468.25</v>
      </c>
      <c r="S335" s="97">
        <v>45804.639999999999</v>
      </c>
      <c r="T335" s="97">
        <v>-18336.39</v>
      </c>
      <c r="U335" s="94" t="s">
        <v>136</v>
      </c>
      <c r="V335" s="100"/>
      <c r="W335" s="100"/>
    </row>
  </sheetData>
  <mergeCells count="489">
    <mergeCell ref="A306:M306"/>
    <mergeCell ref="N306:W306"/>
    <mergeCell ref="M307:N307"/>
    <mergeCell ref="A308:F308"/>
    <mergeCell ref="G308:L308"/>
    <mergeCell ref="M308:N308"/>
    <mergeCell ref="A309:L309"/>
    <mergeCell ref="M309:N309"/>
    <mergeCell ref="B310:L310"/>
    <mergeCell ref="M310:N310"/>
    <mergeCell ref="C311:L311"/>
    <mergeCell ref="M311:N311"/>
    <mergeCell ref="A317:F317"/>
    <mergeCell ref="G317:L317"/>
    <mergeCell ref="M317:N317"/>
    <mergeCell ref="D312:L312"/>
    <mergeCell ref="M312:N312"/>
    <mergeCell ref="E313:L313"/>
    <mergeCell ref="M313:N313"/>
    <mergeCell ref="A314:F314"/>
    <mergeCell ref="G314:L314"/>
    <mergeCell ref="M314:N314"/>
    <mergeCell ref="A315:F315"/>
    <mergeCell ref="G315:L315"/>
    <mergeCell ref="M315:N315"/>
    <mergeCell ref="A316:L316"/>
    <mergeCell ref="M316:N316"/>
    <mergeCell ref="E323:L323"/>
    <mergeCell ref="M323:N323"/>
    <mergeCell ref="A318:F318"/>
    <mergeCell ref="G318:L318"/>
    <mergeCell ref="M318:N318"/>
    <mergeCell ref="A319:L319"/>
    <mergeCell ref="M319:N319"/>
    <mergeCell ref="A320:F320"/>
    <mergeCell ref="G320:L320"/>
    <mergeCell ref="M320:N320"/>
    <mergeCell ref="A321:F321"/>
    <mergeCell ref="G321:L321"/>
    <mergeCell ref="M321:N321"/>
    <mergeCell ref="A322:L322"/>
    <mergeCell ref="M322:N322"/>
    <mergeCell ref="A330:L330"/>
    <mergeCell ref="M330:N330"/>
    <mergeCell ref="D324:L324"/>
    <mergeCell ref="M324:N324"/>
    <mergeCell ref="C325:L325"/>
    <mergeCell ref="M325:N325"/>
    <mergeCell ref="B326:L326"/>
    <mergeCell ref="M326:N326"/>
    <mergeCell ref="M327:N327"/>
    <mergeCell ref="A328:L328"/>
    <mergeCell ref="M328:N328"/>
    <mergeCell ref="A329:L329"/>
    <mergeCell ref="M329:N329"/>
    <mergeCell ref="A335:L335"/>
    <mergeCell ref="M335:N335"/>
    <mergeCell ref="A331:L331"/>
    <mergeCell ref="M331:N331"/>
    <mergeCell ref="M332:N332"/>
    <mergeCell ref="M333:N333"/>
    <mergeCell ref="A334:L334"/>
    <mergeCell ref="M334:N334"/>
    <mergeCell ref="A229:M229"/>
    <mergeCell ref="N229:W229"/>
    <mergeCell ref="M230:N230"/>
    <mergeCell ref="A231:F231"/>
    <mergeCell ref="G231:L231"/>
    <mergeCell ref="M231:N231"/>
    <mergeCell ref="A232:L232"/>
    <mergeCell ref="M232:N232"/>
    <mergeCell ref="B233:L233"/>
    <mergeCell ref="M233:N233"/>
    <mergeCell ref="C234:L234"/>
    <mergeCell ref="M234:N234"/>
    <mergeCell ref="A240:F240"/>
    <mergeCell ref="G240:L240"/>
    <mergeCell ref="M240:N240"/>
    <mergeCell ref="D235:L235"/>
    <mergeCell ref="M235:N235"/>
    <mergeCell ref="E236:L236"/>
    <mergeCell ref="M236:N236"/>
    <mergeCell ref="A237:F237"/>
    <mergeCell ref="G237:L237"/>
    <mergeCell ref="M237:N237"/>
    <mergeCell ref="A238:F238"/>
    <mergeCell ref="G238:L238"/>
    <mergeCell ref="M238:N238"/>
    <mergeCell ref="A239:L239"/>
    <mergeCell ref="M239:N239"/>
    <mergeCell ref="E246:L246"/>
    <mergeCell ref="M246:N246"/>
    <mergeCell ref="A241:F241"/>
    <mergeCell ref="G241:L241"/>
    <mergeCell ref="M241:N241"/>
    <mergeCell ref="A242:L242"/>
    <mergeCell ref="M242:N242"/>
    <mergeCell ref="A243:F243"/>
    <mergeCell ref="G243:L243"/>
    <mergeCell ref="M243:N243"/>
    <mergeCell ref="A244:F244"/>
    <mergeCell ref="G244:L244"/>
    <mergeCell ref="M244:N244"/>
    <mergeCell ref="A245:L245"/>
    <mergeCell ref="M245:N245"/>
    <mergeCell ref="A253:L253"/>
    <mergeCell ref="M253:N253"/>
    <mergeCell ref="D247:L247"/>
    <mergeCell ref="M247:N247"/>
    <mergeCell ref="C248:L248"/>
    <mergeCell ref="M248:N248"/>
    <mergeCell ref="B249:L249"/>
    <mergeCell ref="M249:N249"/>
    <mergeCell ref="M250:N250"/>
    <mergeCell ref="A251:L251"/>
    <mergeCell ref="M251:N251"/>
    <mergeCell ref="A252:L252"/>
    <mergeCell ref="M252:N252"/>
    <mergeCell ref="A258:L258"/>
    <mergeCell ref="M258:N258"/>
    <mergeCell ref="M259:N259"/>
    <mergeCell ref="A254:L254"/>
    <mergeCell ref="M254:N254"/>
    <mergeCell ref="M255:N255"/>
    <mergeCell ref="M256:N256"/>
    <mergeCell ref="A257:L257"/>
    <mergeCell ref="M257:N257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184:N184"/>
    <mergeCell ref="O184:X184"/>
    <mergeCell ref="N185:O185"/>
    <mergeCell ref="A186:F186"/>
    <mergeCell ref="G186:L186"/>
    <mergeCell ref="N186:O186"/>
    <mergeCell ref="A187:L187"/>
    <mergeCell ref="N187:O187"/>
    <mergeCell ref="B188:L188"/>
    <mergeCell ref="N188:O188"/>
    <mergeCell ref="C189:L189"/>
    <mergeCell ref="N189:O189"/>
    <mergeCell ref="D190:L190"/>
    <mergeCell ref="N190:O190"/>
    <mergeCell ref="E191:L191"/>
    <mergeCell ref="N191:O191"/>
    <mergeCell ref="A192:F192"/>
    <mergeCell ref="G192:L192"/>
    <mergeCell ref="N192:O192"/>
    <mergeCell ref="A193:F193"/>
    <mergeCell ref="G193:L193"/>
    <mergeCell ref="N193:O193"/>
    <mergeCell ref="A194:L194"/>
    <mergeCell ref="N194:O194"/>
    <mergeCell ref="E195:L195"/>
    <mergeCell ref="N195:O195"/>
    <mergeCell ref="D196:L196"/>
    <mergeCell ref="N196:O196"/>
    <mergeCell ref="C197:L197"/>
    <mergeCell ref="N197:O197"/>
    <mergeCell ref="B198:L198"/>
    <mergeCell ref="N198:O198"/>
    <mergeCell ref="B199:L199"/>
    <mergeCell ref="N199:O199"/>
    <mergeCell ref="C200:L200"/>
    <mergeCell ref="N200:O200"/>
    <mergeCell ref="D201:L201"/>
    <mergeCell ref="N201:O201"/>
    <mergeCell ref="E202:L202"/>
    <mergeCell ref="N202:O202"/>
    <mergeCell ref="A203:F203"/>
    <mergeCell ref="G203:L203"/>
    <mergeCell ref="N203:O203"/>
    <mergeCell ref="A204:F204"/>
    <mergeCell ref="G204:L204"/>
    <mergeCell ref="N204:O204"/>
    <mergeCell ref="A205:L205"/>
    <mergeCell ref="N205:O205"/>
    <mergeCell ref="A206:F206"/>
    <mergeCell ref="G206:L206"/>
    <mergeCell ref="N206:O206"/>
    <mergeCell ref="A207:F207"/>
    <mergeCell ref="G207:L207"/>
    <mergeCell ref="N207:O207"/>
    <mergeCell ref="A208:L208"/>
    <mergeCell ref="N208:O208"/>
    <mergeCell ref="A209:F209"/>
    <mergeCell ref="G209:L209"/>
    <mergeCell ref="N209:O209"/>
    <mergeCell ref="A210:F210"/>
    <mergeCell ref="G210:L210"/>
    <mergeCell ref="N210:O210"/>
    <mergeCell ref="A211:L211"/>
    <mergeCell ref="N211:O211"/>
    <mergeCell ref="E212:L212"/>
    <mergeCell ref="N212:O212"/>
    <mergeCell ref="D213:L213"/>
    <mergeCell ref="N213:O213"/>
    <mergeCell ref="C214:L214"/>
    <mergeCell ref="N214:O214"/>
    <mergeCell ref="B215:L215"/>
    <mergeCell ref="N215:O215"/>
    <mergeCell ref="N216:O216"/>
    <mergeCell ref="A217:L217"/>
    <mergeCell ref="N217:O217"/>
    <mergeCell ref="A218:L218"/>
    <mergeCell ref="N218:O218"/>
    <mergeCell ref="N225:O225"/>
    <mergeCell ref="A219:L219"/>
    <mergeCell ref="N219:O219"/>
    <mergeCell ref="A220:L220"/>
    <mergeCell ref="N220:O220"/>
    <mergeCell ref="N221:O221"/>
    <mergeCell ref="N222:O222"/>
    <mergeCell ref="A223:L223"/>
    <mergeCell ref="N223:O223"/>
    <mergeCell ref="A224:L224"/>
    <mergeCell ref="N224:O224"/>
    <mergeCell ref="A295:L295"/>
    <mergeCell ref="M295:N295"/>
    <mergeCell ref="A296:L296"/>
    <mergeCell ref="M296:N296"/>
    <mergeCell ref="A297:L297"/>
    <mergeCell ref="M297:N297"/>
    <mergeCell ref="M302:N302"/>
    <mergeCell ref="M298:N298"/>
    <mergeCell ref="M299:N299"/>
    <mergeCell ref="A300:L300"/>
    <mergeCell ref="M300:N300"/>
    <mergeCell ref="A301:L301"/>
    <mergeCell ref="M301:N301"/>
    <mergeCell ref="A294:L294"/>
    <mergeCell ref="M294:N294"/>
    <mergeCell ref="A288:L288"/>
    <mergeCell ref="M288:N288"/>
    <mergeCell ref="E289:L289"/>
    <mergeCell ref="M289:N289"/>
    <mergeCell ref="D290:L290"/>
    <mergeCell ref="M290:N290"/>
    <mergeCell ref="C291:L291"/>
    <mergeCell ref="M291:N291"/>
    <mergeCell ref="B292:L292"/>
    <mergeCell ref="M292:N292"/>
    <mergeCell ref="M293:N293"/>
    <mergeCell ref="A287:F287"/>
    <mergeCell ref="G287:L287"/>
    <mergeCell ref="M287:N287"/>
    <mergeCell ref="A282:L282"/>
    <mergeCell ref="M282:N282"/>
    <mergeCell ref="A283:F283"/>
    <mergeCell ref="G283:L283"/>
    <mergeCell ref="M283:N283"/>
    <mergeCell ref="A284:F284"/>
    <mergeCell ref="G284:L284"/>
    <mergeCell ref="M284:N284"/>
    <mergeCell ref="A285:L285"/>
    <mergeCell ref="M285:N285"/>
    <mergeCell ref="A286:F286"/>
    <mergeCell ref="G286:L286"/>
    <mergeCell ref="M286:N286"/>
    <mergeCell ref="D273:L273"/>
    <mergeCell ref="M273:N273"/>
    <mergeCell ref="C274:L274"/>
    <mergeCell ref="M274:N274"/>
    <mergeCell ref="B275:L275"/>
    <mergeCell ref="M275:N275"/>
    <mergeCell ref="A281:F281"/>
    <mergeCell ref="G281:L281"/>
    <mergeCell ref="M281:N281"/>
    <mergeCell ref="B276:L276"/>
    <mergeCell ref="M276:N276"/>
    <mergeCell ref="C277:L277"/>
    <mergeCell ref="M277:N277"/>
    <mergeCell ref="D278:L278"/>
    <mergeCell ref="M278:N278"/>
    <mergeCell ref="E279:L279"/>
    <mergeCell ref="M279:N279"/>
    <mergeCell ref="A280:F280"/>
    <mergeCell ref="G280:L280"/>
    <mergeCell ref="M280:N280"/>
    <mergeCell ref="C266:L266"/>
    <mergeCell ref="M266:N266"/>
    <mergeCell ref="E272:L272"/>
    <mergeCell ref="M272:N272"/>
    <mergeCell ref="D267:L267"/>
    <mergeCell ref="M267:N267"/>
    <mergeCell ref="E268:L268"/>
    <mergeCell ref="M268:N268"/>
    <mergeCell ref="A269:F269"/>
    <mergeCell ref="G269:L269"/>
    <mergeCell ref="M269:N269"/>
    <mergeCell ref="A270:F270"/>
    <mergeCell ref="G270:L270"/>
    <mergeCell ref="M270:N270"/>
    <mergeCell ref="A271:L271"/>
    <mergeCell ref="M271:N271"/>
    <mergeCell ref="A261:M261"/>
    <mergeCell ref="N261:W261"/>
    <mergeCell ref="M262:N262"/>
    <mergeCell ref="A263:F263"/>
    <mergeCell ref="G263:L263"/>
    <mergeCell ref="M263:N263"/>
    <mergeCell ref="A264:L264"/>
    <mergeCell ref="M264:N264"/>
    <mergeCell ref="B265:L265"/>
    <mergeCell ref="M265:N2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Bob Rusten</cp:lastModifiedBy>
  <cp:lastPrinted>2015-06-18T21:00:04Z</cp:lastPrinted>
  <dcterms:created xsi:type="dcterms:W3CDTF">2014-10-16T13:30:14Z</dcterms:created>
  <dcterms:modified xsi:type="dcterms:W3CDTF">2015-06-19T11:17:17Z</dcterms:modified>
</cp:coreProperties>
</file>