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0" windowWidth="23040" windowHeight="9396"/>
  </bookViews>
  <sheets>
    <sheet name="Sheet1" sheetId="1" r:id="rId1"/>
    <sheet name="Sheet2" sheetId="2" r:id="rId2"/>
  </sheets>
  <definedNames>
    <definedName name="_xlnm._FilterDatabase" localSheetId="0" hidden="1">Sheet1!$A$1:$O$7</definedName>
    <definedName name="_xlnm.Print_Area" localSheetId="0">Sheet1!$A$1:$R$81</definedName>
  </definedNames>
  <calcPr calcId="152511"/>
</workbook>
</file>

<file path=xl/calcChain.xml><?xml version="1.0" encoding="utf-8"?>
<calcChain xmlns="http://schemas.openxmlformats.org/spreadsheetml/2006/main">
  <c r="Q5" i="1" l="1"/>
  <c r="Q9" i="1"/>
  <c r="Q15" i="1" l="1"/>
  <c r="Q17" i="1"/>
  <c r="Q11" i="1" l="1"/>
  <c r="Q18" i="1"/>
  <c r="Q7" i="1"/>
  <c r="Q65" i="1"/>
  <c r="Q48" i="1" l="1"/>
  <c r="Q50" i="1" s="1"/>
  <c r="P5" i="1"/>
  <c r="P18" i="1" l="1"/>
  <c r="P48" i="1" s="1"/>
  <c r="P7" i="1"/>
  <c r="P65" i="1"/>
  <c r="P50" i="1" l="1"/>
  <c r="O5" i="1"/>
  <c r="O18" i="1" l="1"/>
  <c r="O48" i="1" s="1"/>
  <c r="O7" i="1"/>
  <c r="O65" i="1"/>
  <c r="O50" i="1" l="1"/>
  <c r="N5" i="1"/>
  <c r="N7" i="1" s="1"/>
  <c r="N18" i="1"/>
  <c r="N65" i="1"/>
  <c r="N48" i="1" l="1"/>
  <c r="N50" i="1" s="1"/>
  <c r="M9" i="1"/>
  <c r="M5" i="1"/>
  <c r="M18" i="1"/>
  <c r="M65" i="1"/>
  <c r="L55" i="1"/>
  <c r="L65" i="1" s="1"/>
  <c r="L18" i="1"/>
  <c r="L48" i="1" s="1"/>
  <c r="L5" i="1"/>
  <c r="L7" i="1" s="1"/>
  <c r="L50" i="1" l="1"/>
  <c r="M48" i="1"/>
  <c r="M7" i="1"/>
  <c r="M50" i="1" l="1"/>
  <c r="K5" i="1"/>
  <c r="J13" i="1"/>
  <c r="K18" i="1" l="1"/>
  <c r="K48" i="1" s="1"/>
  <c r="K65" i="1"/>
  <c r="K7" i="1"/>
  <c r="K50" i="1" l="1"/>
  <c r="J5" i="1"/>
  <c r="J16" i="1"/>
  <c r="J32" i="1"/>
  <c r="J17" i="1"/>
  <c r="J15" i="1"/>
  <c r="J18" i="1" l="1"/>
  <c r="J48" i="1" s="1"/>
  <c r="J65" i="1"/>
  <c r="J7" i="1"/>
  <c r="J50" i="1" l="1"/>
  <c r="I5" i="1"/>
  <c r="I7" i="1" s="1"/>
  <c r="I65" i="1"/>
  <c r="I48" i="1" l="1"/>
  <c r="I50" i="1" s="1"/>
  <c r="H5" i="1" l="1"/>
  <c r="H7" i="1" s="1"/>
  <c r="H18" i="1" l="1"/>
  <c r="H48" i="1" s="1"/>
  <c r="H50" i="1" s="1"/>
  <c r="H65" i="1" l="1"/>
  <c r="G65" i="1" l="1"/>
  <c r="F65" i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<sst xmlns="http://schemas.openxmlformats.org/spreadsheetml/2006/main" count="991" uniqueCount="217">
  <si>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</si>
  <si>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</si>
  <si>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</si>
  <si>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</si>
  <si>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</si>
  <si>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</si>
  <si>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</si>
  <si>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</si>
  <si>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</si>
  <si>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</si>
  <si>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</si>
  <si>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</si>
  <si>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</si>
  <si>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</si>
  <si>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</si>
  <si>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</si>
  <si>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</si>
  <si>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</si>
  <si>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</si>
  <si>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</si>
  <si>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</si>
  <si>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</si>
  <si>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</si>
  <si>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</si>
  <si>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</si>
  <si>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</si>
  <si>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</si>
  <si>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</si>
  <si>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</si>
  <si>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</si>
  <si>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</si>
  <si>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</si>
  <si>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</si>
  <si>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</si>
  <si>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</si>
  <si>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</si>
  <si>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</si>
  <si>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</si>
  <si>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</si>
  <si>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</si>
  <si>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</si>
  <si>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</si>
  <si>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</si>
  <si>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</si>
  <si>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</si>
  <si>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</si>
  <si>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</si>
  <si>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</si>
  <si>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</si>
  <si>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</si>
  <si>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</si>
  <si>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</si>
  <si>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</si>
  <si>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</si>
  <si>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</si>
  <si>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</si>
  <si>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</si>
  <si>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</si>
  <si>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</si>
  <si>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</si>
  <si>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</si>
  <si>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</si>
  <si>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</si>
  <si>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</si>
  <si>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</si>
  <si>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</si>
  <si>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</si>
  <si>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</si>
  <si>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</si>
  <si>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</si>
  <si>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</si>
  <si>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</si>
  <si>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</si>
  <si>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</si>
  <si>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</si>
  <si>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</si>
  <si>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</si>
  <si>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</si>
  <si>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</si>
  <si>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</si>
  <si>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</si>
  <si>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</si>
  <si>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</si>
  <si>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</si>
  <si>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</si>
  <si>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</si>
  <si>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</si>
  <si>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</si>
  <si>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</si>
  <si>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</si>
  <si>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</si>
  <si>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</si>
  <si>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</si>
  <si>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</si>
  <si>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</si>
  <si>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</si>
  <si>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</si>
  <si>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</si>
  <si>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</si>
  <si>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</si>
  <si>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</si>
  <si>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</si>
  <si>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</si>
  <si>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</si>
  <si>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</si>
  <si>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</si>
  <si>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</si>
  <si>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</si>
  <si>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</si>
  <si>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</si>
  <si>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</si>
  <si>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</si>
  <si>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</si>
  <si>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</si>
  <si>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484</t>
  </si>
  <si>
    <t>1100_484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</si>
  <si>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</si>
  <si>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</si>
  <si>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</si>
  <si>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</si>
  <si>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</si>
  <si>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</si>
  <si>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</si>
  <si>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</si>
  <si>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</si>
  <si>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</si>
  <si>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</si>
  <si>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</si>
  <si>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</si>
  <si>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</si>
  <si>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</si>
  <si>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</si>
  <si>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</si>
  <si>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</si>
  <si>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</si>
  <si>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</si>
  <si>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</si>
  <si>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</si>
  <si>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</si>
  <si>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</si>
  <si>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</si>
  <si>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</si>
  <si>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</si>
  <si>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</si>
  <si>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</si>
  <si>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</si>
  <si>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</si>
  <si>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</si>
  <si>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</si>
  <si>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</si>
  <si>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</si>
  <si>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</si>
  <si>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</si>
  <si>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</si>
  <si>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</si>
  <si>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</si>
  <si>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</si>
  <si>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</si>
  <si>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family val="2"/>
      </rPr>
      <t xml:space="preserve">
</t>
    </r>
    <r>
      <rPr>
        <sz val="11.95"/>
        <rFont val="Tahoma"/>
        <family val="2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</si>
  <si>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family val="2"/>
      </rPr>
      <t>700 - Capital Fund - General</t>
    </r>
  </si>
  <si>
    <r>
      <t xml:space="preserve">Department   </t>
    </r>
    <r>
      <rPr>
        <b/>
        <sz val="7"/>
        <rFont val="Tahoma"/>
        <family val="2"/>
      </rPr>
      <t>23 - Parks and Recreation</t>
    </r>
  </si>
  <si>
    <r>
      <t xml:space="preserve">Division   </t>
    </r>
    <r>
      <rPr>
        <b/>
        <sz val="7"/>
        <rFont val="Tahoma"/>
        <family val="2"/>
      </rPr>
      <t>000 - Admin</t>
    </r>
  </si>
  <si>
    <r>
      <t xml:space="preserve">Program   </t>
    </r>
    <r>
      <rPr>
        <b/>
        <sz val="7"/>
        <rFont val="Tahoma"/>
        <family val="2"/>
      </rPr>
      <t>701 - Pennies for Parks</t>
    </r>
  </si>
  <si>
    <r>
      <t>4990 - Interfund Transfer Proceeds</t>
    </r>
    <r>
      <rPr>
        <sz val="7"/>
        <rFont val="Tahoma"/>
        <family val="2"/>
      </rPr>
      <t xml:space="preserve"> Totals</t>
    </r>
  </si>
  <si>
    <r>
      <t xml:space="preserve">Program   </t>
    </r>
    <r>
      <rPr>
        <b/>
        <sz val="7"/>
        <rFont val="Tahoma"/>
        <family val="2"/>
      </rPr>
      <t>701 - Pennies for Parks</t>
    </r>
    <r>
      <rPr>
        <sz val="7"/>
        <rFont val="Tahoma"/>
        <family val="2"/>
      </rPr>
      <t xml:space="preserve"> Totals</t>
    </r>
  </si>
  <si>
    <r>
      <t xml:space="preserve">Division   </t>
    </r>
    <r>
      <rPr>
        <b/>
        <sz val="7"/>
        <rFont val="Tahoma"/>
        <family val="2"/>
      </rPr>
      <t>000 - Admin</t>
    </r>
    <r>
      <rPr>
        <sz val="7"/>
        <rFont val="Tahoma"/>
        <family val="2"/>
      </rPr>
      <t xml:space="preserve"> Totals</t>
    </r>
  </si>
  <si>
    <r>
      <t xml:space="preserve">Department   </t>
    </r>
    <r>
      <rPr>
        <b/>
        <sz val="7"/>
        <rFont val="Tahoma"/>
        <family val="2"/>
      </rPr>
      <t>23 - Parks and Recreation</t>
    </r>
    <r>
      <rPr>
        <sz val="7"/>
        <rFont val="Tahoma"/>
        <family val="2"/>
      </rPr>
      <t xml:space="preserve"> Totals</t>
    </r>
  </si>
  <si>
    <r>
      <t>5000 - Salaries and Wages</t>
    </r>
    <r>
      <rPr>
        <sz val="7"/>
        <rFont val="Tahoma"/>
        <family val="2"/>
      </rPr>
      <t xml:space="preserve"> Totals</t>
    </r>
  </si>
  <si>
    <r>
      <t>5400 - Employee Benefits</t>
    </r>
    <r>
      <rPr>
        <sz val="7"/>
        <rFont val="Tahoma"/>
        <family val="2"/>
      </rPr>
      <t xml:space="preserve"> Totals</t>
    </r>
  </si>
  <si>
    <r>
      <t>9500 - Capital Outlay</t>
    </r>
    <r>
      <rPr>
        <sz val="7"/>
        <rFont val="Tahoma"/>
        <family val="2"/>
      </rPr>
      <t xml:space="preserve"> Totals</t>
    </r>
  </si>
  <si>
    <r>
      <t xml:space="preserve">Fund   </t>
    </r>
    <r>
      <rPr>
        <b/>
        <sz val="7"/>
        <rFont val="Tahoma"/>
        <family val="2"/>
      </rPr>
      <t>700 - Capital Fund - General</t>
    </r>
    <r>
      <rPr>
        <sz val="7"/>
        <rFont val="Tahoma"/>
        <family val="2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</si>
  <si>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</si>
  <si>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</si>
  <si>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</si>
  <si>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</si>
  <si>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</si>
  <si>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</si>
  <si>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</si>
  <si>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</si>
  <si>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</si>
  <si>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</si>
  <si>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</si>
  <si>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</si>
  <si>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</si>
  <si>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</si>
  <si>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</si>
  <si>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</si>
  <si>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</si>
  <si>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</si>
  <si>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family val="2"/>
      </rPr>
      <t>700 - General Cap/Parks Dedicated</t>
    </r>
  </si>
  <si>
    <r>
      <t xml:space="preserve">Fund   </t>
    </r>
    <r>
      <rPr>
        <b/>
        <sz val="7"/>
        <rFont val="Tahoma"/>
        <family val="2"/>
      </rPr>
      <t>700 - General Cap/Parks Dedicated</t>
    </r>
    <r>
      <rPr>
        <sz val="7"/>
        <rFont val="Tahoma"/>
        <family val="2"/>
      </rPr>
      <t xml:space="preserve"> Totals</t>
    </r>
  </si>
  <si>
    <t>Keybank</t>
  </si>
  <si>
    <t>BCDC - Restricted Cash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</si>
  <si>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</si>
  <si>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</si>
  <si>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</si>
  <si>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</si>
  <si>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Last Year</t>
  </si>
  <si>
    <r>
      <t>Budget Performance Report</t>
    </r>
    <r>
      <rPr>
        <sz val="10"/>
        <rFont val="Arial"/>
        <family val="2"/>
      </rPr>
      <t xml:space="preserve">
</t>
    </r>
    <r>
      <rPr>
        <sz val="11.95"/>
        <rFont val="Tahoma"/>
        <family val="2"/>
      </rPr>
      <t xml:space="preserve">Date Range 02/01/15 - 02/28/15
Include Rollup Account and Rollup to Account
</t>
    </r>
  </si>
  <si>
    <r>
      <t>Budget Performance Report</t>
    </r>
    <r>
      <rPr>
        <sz val="10"/>
        <rFont val="Arial"/>
        <family val="2"/>
      </rPr>
      <t xml:space="preserve">
</t>
    </r>
    <r>
      <rPr>
        <sz val="11.95"/>
        <rFont val="Tahoma"/>
        <family val="2"/>
      </rPr>
      <t xml:space="preserve">Date Range 03/01/15 - 03/31/15
Include Rollup Account and Rollup to Account
</t>
    </r>
  </si>
  <si>
    <r>
      <t>Budget Performance Report</t>
    </r>
    <r>
      <rPr>
        <sz val="10"/>
        <rFont val="Arial"/>
        <family val="2"/>
      </rPr>
      <t xml:space="preserve">
</t>
    </r>
    <r>
      <rPr>
        <sz val="11.95"/>
        <rFont val="Tahoma"/>
        <family val="2"/>
      </rPr>
      <t xml:space="preserve">Date Range 04/01/15 - 04/30/15
Include Rollup Account and Rollup to Account
</t>
    </r>
  </si>
  <si>
    <r>
      <t>Budget Performance Report</t>
    </r>
    <r>
      <rPr>
        <sz val="10"/>
        <rFont val="Arial"/>
        <family val="2"/>
      </rPr>
      <t xml:space="preserve">
</t>
    </r>
    <r>
      <rPr>
        <sz val="11.95"/>
        <rFont val="Tahoma"/>
        <family val="2"/>
      </rPr>
      <t xml:space="preserve">Date Range 05/01/15 - 05/31/15
Include Rollup Account and Rollup to Account
</t>
    </r>
  </si>
  <si>
    <t>C</t>
  </si>
  <si>
    <t>A</t>
  </si>
  <si>
    <t>B</t>
  </si>
  <si>
    <t>D</t>
  </si>
  <si>
    <t>1100_230</t>
  </si>
  <si>
    <t>CFC account is non-restricted cash, and was moved to Airport depository account at year-end. The Airport prefers to segregate this account during the fiscal year for tracking.</t>
  </si>
  <si>
    <t>Airport reimubursed the City in full on June 30, 2015.</t>
  </si>
  <si>
    <t xml:space="preserve">Approximatley $350K of the balance is owed by the school for retirement. This amount is reimbursed within 90 days after each quarter. </t>
  </si>
  <si>
    <r>
      <t>Positive Amounts owe to the Sweep Account. -</t>
    </r>
    <r>
      <rPr>
        <b/>
        <sz val="18"/>
        <color rgb="FFFF0000"/>
        <rFont val="Calibri"/>
        <family val="2"/>
        <scheme val="minor"/>
      </rPr>
      <t xml:space="preserve"> FY 15 Unaudtied and still be reconciled</t>
    </r>
  </si>
  <si>
    <t>Money moved from line 23</t>
  </si>
  <si>
    <t>The balance grew based on the timing of an expense paid</t>
  </si>
  <si>
    <t>E</t>
  </si>
  <si>
    <t>We are required to provide 30 -45 days notice of any withdrawal. The estimated amount withdrawn was understated.</t>
  </si>
  <si>
    <t>We withdraw from VPEC  at the end of each fiscal year an amount owed to the Sweep Account.</t>
  </si>
  <si>
    <t>The balance on this account is high due to the fact tax payments were received on June 12, and  the school transfer of funds took place July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</si>
</sst>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family val="2"/>
    </font>
    <font>
      <sz val="10"/>
      <name val="Arial"/>
      <family val="2"/>
    </font>
    <font>
      <sz val="11.9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7"/>
      <color indexed="9"/>
      <name val="Tahoma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</cellStyleXfs>
  <cellXfs count="16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8" fillId="2" borderId="1" xfId="0" applyNumberFormat="1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1" fillId="0" borderId="0" xfId="0" applyFont="1"/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1" fillId="0" borderId="0" xfId="0" applyFont="1"/>
    <xf numFmtId="0" fontId="15" fillId="0" borderId="0" xfId="2" applyFont="1" applyAlignment="1" applyProtection="1">
      <alignment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/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NumberFormat="1" applyFont="1" applyFill="1" applyBorder="1"/>
    <xf numFmtId="0" fontId="0" fillId="0" borderId="0" xfId="0" applyFill="1"/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0" fontId="11" fillId="0" borderId="0" xfId="0" applyFont="1"/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164" fontId="5" fillId="2" borderId="9" xfId="1" applyNumberFormat="1" applyFont="1" applyFill="1" applyBorder="1"/>
    <xf numFmtId="0" fontId="17" fillId="0" borderId="0" xfId="2" applyFont="1"/>
    <xf numFmtId="0" fontId="15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164" fontId="6" fillId="2" borderId="10" xfId="1" applyNumberFormat="1" applyFont="1" applyFill="1" applyBorder="1"/>
    <xf numFmtId="164" fontId="5" fillId="2" borderId="10" xfId="1" applyNumberFormat="1" applyFont="1" applyFill="1" applyBorder="1"/>
    <xf numFmtId="164" fontId="5" fillId="2" borderId="11" xfId="1" applyNumberFormat="1" applyFont="1" applyFill="1" applyBorder="1"/>
    <xf numFmtId="164" fontId="6" fillId="3" borderId="12" xfId="1" applyNumberFormat="1" applyFont="1" applyFill="1" applyBorder="1"/>
    <xf numFmtId="164" fontId="5" fillId="2" borderId="13" xfId="1" applyNumberFormat="1" applyFont="1" applyFill="1" applyBorder="1"/>
    <xf numFmtId="164" fontId="5" fillId="0" borderId="10" xfId="1" applyNumberFormat="1" applyFont="1" applyFill="1" applyBorder="1"/>
    <xf numFmtId="37" fontId="6" fillId="2" borderId="10" xfId="0" applyNumberFormat="1" applyFont="1" applyFill="1" applyBorder="1" applyAlignment="1">
      <alignment horizontal="center"/>
    </xf>
    <xf numFmtId="37" fontId="8" fillId="2" borderId="10" xfId="0" applyNumberFormat="1" applyFont="1" applyFill="1" applyBorder="1" applyAlignment="1">
      <alignment horizontal="center"/>
    </xf>
    <xf numFmtId="37" fontId="9" fillId="2" borderId="14" xfId="0" applyNumberFormat="1" applyFont="1" applyFill="1" applyBorder="1" applyAlignment="1">
      <alignment horizontal="center"/>
    </xf>
    <xf numFmtId="0" fontId="0" fillId="0" borderId="0" xfId="0"/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1" fillId="0" borderId="0" xfId="0" applyFont="1"/>
    <xf numFmtId="0" fontId="15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3" xfId="0" applyFont="1" applyBorder="1" applyAlignment="1" applyProtection="1">
      <alignment horizontal="right" vertical="top" wrapText="1" readingOrder="1"/>
      <protection locked="0"/>
    </xf>
    <xf numFmtId="166" fontId="15" fillId="4" borderId="5" xfId="0" applyNumberFormat="1" applyFont="1" applyFill="1" applyBorder="1" applyAlignment="1" applyProtection="1">
      <alignment horizontal="right" vertical="top" wrapText="1" readingOrder="1"/>
      <protection locked="0"/>
    </xf>
    <xf numFmtId="37" fontId="8" fillId="0" borderId="1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2" borderId="0" xfId="1" applyNumberFormat="1" applyFont="1" applyFill="1" applyBorder="1"/>
    <xf numFmtId="164" fontId="6" fillId="2" borderId="9" xfId="1" applyNumberFormat="1" applyFont="1" applyFill="1" applyBorder="1"/>
    <xf numFmtId="37" fontId="9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21" fillId="0" borderId="0" xfId="0" applyFont="1" applyBorder="1"/>
    <xf numFmtId="0" fontId="6" fillId="0" borderId="0" xfId="0" applyFont="1" applyFill="1" applyBorder="1"/>
    <xf numFmtId="0" fontId="22" fillId="0" borderId="0" xfId="0" applyFont="1" applyAlignment="1">
      <alignment vertical="center" wrapText="1"/>
    </xf>
    <xf numFmtId="0" fontId="6" fillId="2" borderId="0" xfId="0" applyFont="1" applyFill="1" applyBorder="1"/>
    <xf numFmtId="164" fontId="5" fillId="5" borderId="10" xfId="1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0" borderId="0" xfId="2" applyFont="1"/>
    <xf numFmtId="0" fontId="12" fillId="0" borderId="0" xfId="2" applyFont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vertical="top" wrapText="1" readingOrder="1"/>
      <protection locked="0"/>
    </xf>
    <xf numFmtId="0" fontId="17" fillId="0" borderId="3" xfId="2" applyFont="1" applyBorder="1" applyAlignment="1" applyProtection="1">
      <alignment vertical="top" wrapText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vertical="top" wrapText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vertical="top" wrapText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/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20" fillId="0" borderId="3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top" wrapText="1" readingOrder="1"/>
      <protection locked="0"/>
    </xf>
    <xf numFmtId="0" fontId="19" fillId="2" borderId="0" xfId="0" applyFont="1" applyFill="1" applyAlignment="1">
      <alignment vertical="center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9525</xdr:colOff>
      <xdr:row>183</xdr:row>
      <xdr:rowOff>1038225</xdr:rowOff>
    </xdr:to>
    <xdr:pic>
      <xdr:nvPicPr>
        <xdr:cNvPr id="3" name="Picture 0" descr="11d51f526dc549528e458936ed75b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2"/>
  <sheetViews>
    <sheetView tabSelected="1"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8" x14ac:dyDescent="0.35"/>
  <cols>
    <col min="1" max="1" width="10.88671875" customWidth="1"/>
    <col min="2" max="2" width="20.5546875" customWidth="1"/>
    <col min="3" max="3" width="19.44140625" customWidth="1"/>
    <col min="4" max="4" width="21" customWidth="1"/>
    <col min="5" max="5" width="49.33203125" customWidth="1"/>
    <col min="6" max="6" width="28.6640625" customWidth="1"/>
    <col min="7" max="15" width="25.109375" customWidth="1"/>
    <col min="16" max="16" width="25.109375" hidden="1" customWidth="1"/>
    <col min="17" max="17" width="25.109375" style="109" customWidth="1"/>
    <col min="18" max="18" width="4.5546875" style="127" customWidth="1"/>
    <col min="19" max="19" width="11.5546875" style="22" bestFit="1" customWidth="1"/>
    <col min="20" max="27" width="8.88671875" style="1"/>
  </cols>
  <sheetData>
    <row r="1" spans="1:27" ht="31.2" x14ac:dyDescent="0.6">
      <c r="A1" s="133" t="s">
        <v>0</v>
      </c>
      <c r="B1" s="133"/>
      <c r="C1" s="133"/>
      <c r="D1" s="133"/>
      <c r="E1" s="133"/>
      <c r="F1" s="133"/>
      <c r="G1" s="133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ht="20.100000000000001" customHeight="1" x14ac:dyDescent="0.45">
      <c r="A2" s="134" t="s">
        <v>1</v>
      </c>
      <c r="B2" s="134"/>
      <c r="C2" s="134"/>
      <c r="D2" s="134"/>
      <c r="E2" s="134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7" x14ac:dyDescent="0.35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  <c r="M3" s="5">
        <v>42082</v>
      </c>
      <c r="N3" s="5">
        <v>42110</v>
      </c>
      <c r="O3" s="5">
        <v>42145</v>
      </c>
      <c r="P3" s="5">
        <v>42173</v>
      </c>
      <c r="Q3" s="5">
        <v>42185</v>
      </c>
    </row>
    <row r="4" spans="1:27" x14ac:dyDescent="0.35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P4" s="100" t="s">
        <v>8</v>
      </c>
      <c r="Q4" s="100" t="s">
        <v>8</v>
      </c>
    </row>
    <row r="5" spans="1:27" ht="18" customHeight="1" x14ac:dyDescent="0.35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  <c r="M5" s="12">
        <f>3765533.01+7445733.8-507796.74-1691996-150220.94-140856</f>
        <v>8720397.129999999</v>
      </c>
      <c r="N5" s="12">
        <f>588179.04+425708.47+15562</f>
        <v>1029449.51</v>
      </c>
      <c r="O5" s="12">
        <f>1433988.97+1292395.31+68813-458080.98-344535-6357</f>
        <v>1986224.3000000003</v>
      </c>
      <c r="P5" s="101">
        <f>1252562.4+6290829.96+610600-1123248+85474+52161.64-338051</f>
        <v>6830328.9999999991</v>
      </c>
      <c r="Q5" s="101">
        <f>3630654.45+3408361.82+75677-381367+39853.39</f>
        <v>6773179.6599999992</v>
      </c>
    </row>
    <row r="6" spans="1:27" ht="18" customHeight="1" thickBot="1" x14ac:dyDescent="0.4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  <c r="M6" s="40">
        <v>8927122.5</v>
      </c>
      <c r="N6" s="40">
        <v>927123</v>
      </c>
      <c r="O6" s="40">
        <v>27123</v>
      </c>
      <c r="P6" s="102">
        <v>8927122.5</v>
      </c>
      <c r="Q6" s="102">
        <v>8927123</v>
      </c>
    </row>
    <row r="7" spans="1:27" ht="18" customHeight="1" thickBot="1" x14ac:dyDescent="0.4">
      <c r="A7" s="9"/>
      <c r="B7" s="10"/>
      <c r="C7" s="10"/>
      <c r="D7" s="10"/>
      <c r="E7" s="41" t="s">
        <v>171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 t="shared" ref="K7:Q7" si="1">SUM(K5:K6)</f>
        <v>2437567.29</v>
      </c>
      <c r="L7" s="42">
        <f t="shared" si="1"/>
        <v>2095165.17</v>
      </c>
      <c r="M7" s="42">
        <f t="shared" si="1"/>
        <v>17647519.629999999</v>
      </c>
      <c r="N7" s="42">
        <f t="shared" si="1"/>
        <v>1956572.51</v>
      </c>
      <c r="O7" s="42">
        <f t="shared" si="1"/>
        <v>2013347.3000000003</v>
      </c>
      <c r="P7" s="103">
        <f t="shared" si="1"/>
        <v>15757451.5</v>
      </c>
      <c r="Q7" s="103">
        <f t="shared" si="1"/>
        <v>15700302.66</v>
      </c>
      <c r="R7" s="128" t="s">
        <v>203</v>
      </c>
      <c r="T7" s="3"/>
      <c r="U7" s="3"/>
      <c r="V7" s="3"/>
      <c r="W7" s="3"/>
      <c r="X7" s="3"/>
      <c r="Y7" s="3"/>
      <c r="Z7" s="3"/>
      <c r="AA7" s="3"/>
    </row>
    <row r="8" spans="1:27" ht="18" customHeight="1" thickTop="1" x14ac:dyDescent="0.35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  <c r="M8" s="36"/>
      <c r="N8" s="36"/>
      <c r="O8" s="36"/>
      <c r="P8" s="104"/>
      <c r="Q8" s="104"/>
    </row>
    <row r="9" spans="1:27" s="72" customFormat="1" ht="18" customHeight="1" x14ac:dyDescent="0.35">
      <c r="A9" s="68" t="s">
        <v>16</v>
      </c>
      <c r="B9" s="69" t="s">
        <v>17</v>
      </c>
      <c r="C9" s="69" t="s">
        <v>16</v>
      </c>
      <c r="D9" s="69" t="s">
        <v>14</v>
      </c>
      <c r="E9" s="70" t="s">
        <v>18</v>
      </c>
      <c r="F9" s="71">
        <v>1662921.62</v>
      </c>
      <c r="G9" s="71">
        <f>1662922-244134</f>
        <v>1418788</v>
      </c>
      <c r="H9" s="71">
        <v>1510952</v>
      </c>
      <c r="I9" s="71">
        <v>2067493.24</v>
      </c>
      <c r="J9" s="71">
        <v>1565434</v>
      </c>
      <c r="K9" s="71">
        <v>10952</v>
      </c>
      <c r="L9" s="71">
        <v>10952</v>
      </c>
      <c r="M9" s="71">
        <f>10952+1691996</f>
        <v>1702948</v>
      </c>
      <c r="N9" s="71">
        <v>1702948</v>
      </c>
      <c r="O9" s="71">
        <v>2161028.98</v>
      </c>
      <c r="P9" s="105">
        <v>1092348</v>
      </c>
      <c r="Q9" s="105">
        <f>1702948+50378</f>
        <v>1753326</v>
      </c>
      <c r="R9" s="123"/>
      <c r="S9" s="22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35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  <c r="M10" s="12">
        <v>373721.34</v>
      </c>
      <c r="N10" s="12">
        <v>373721.34</v>
      </c>
      <c r="O10" s="12">
        <v>215148.34</v>
      </c>
      <c r="P10" s="101">
        <v>215148.34</v>
      </c>
      <c r="Q10" s="105">
        <v>215148.34</v>
      </c>
    </row>
    <row r="11" spans="1:27" ht="18" customHeight="1" x14ac:dyDescent="0.35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12">
        <v>106224.72</v>
      </c>
      <c r="N11" s="12">
        <v>1046806.62</v>
      </c>
      <c r="O11" s="12">
        <v>130137.25</v>
      </c>
      <c r="P11" s="101">
        <v>260550.86</v>
      </c>
      <c r="Q11" s="132">
        <f>149158.92+2191193.1</f>
        <v>2340352.02</v>
      </c>
      <c r="R11" s="127" t="s">
        <v>204</v>
      </c>
      <c r="T11" s="3"/>
    </row>
    <row r="12" spans="1:27" ht="18" customHeight="1" x14ac:dyDescent="0.35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  <c r="M12" s="12">
        <v>5000</v>
      </c>
      <c r="N12" s="12">
        <v>5000</v>
      </c>
      <c r="O12" s="12">
        <v>5000</v>
      </c>
      <c r="P12" s="101">
        <v>5000</v>
      </c>
      <c r="Q12" s="105">
        <v>5000</v>
      </c>
    </row>
    <row r="13" spans="1:27" ht="18" customHeight="1" x14ac:dyDescent="0.35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M13" s="12">
        <v>1113753</v>
      </c>
      <c r="N13" s="12">
        <v>1597463.66</v>
      </c>
      <c r="O13" s="12">
        <v>1597463.74</v>
      </c>
      <c r="P13" s="101">
        <v>1597463.74</v>
      </c>
      <c r="Q13" s="105">
        <v>1597463.74</v>
      </c>
      <c r="R13" s="124"/>
    </row>
    <row r="14" spans="1:27" ht="18" customHeight="1" x14ac:dyDescent="0.35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  <c r="M14" s="12">
        <v>46129</v>
      </c>
      <c r="N14" s="12">
        <v>46129</v>
      </c>
      <c r="O14" s="12">
        <v>46129</v>
      </c>
      <c r="P14" s="101">
        <v>46129</v>
      </c>
      <c r="Q14" s="105">
        <v>46129</v>
      </c>
    </row>
    <row r="15" spans="1:27" s="72" customFormat="1" ht="18" customHeight="1" x14ac:dyDescent="0.35">
      <c r="A15" s="68">
        <v>201</v>
      </c>
      <c r="B15" s="69" t="s">
        <v>36</v>
      </c>
      <c r="C15" s="69" t="s">
        <v>37</v>
      </c>
      <c r="D15" s="69" t="s">
        <v>14</v>
      </c>
      <c r="E15" s="70" t="s">
        <v>38</v>
      </c>
      <c r="F15" s="71">
        <v>678411.82</v>
      </c>
      <c r="G15" s="71">
        <v>746621.08</v>
      </c>
      <c r="H15" s="71">
        <v>748745</v>
      </c>
      <c r="I15" s="71">
        <v>757995.97</v>
      </c>
      <c r="J15" s="71">
        <f>748744.82+16996</f>
        <v>765740.82</v>
      </c>
      <c r="K15" s="71">
        <v>784835.26</v>
      </c>
      <c r="L15" s="71">
        <v>899728.44</v>
      </c>
      <c r="M15" s="71">
        <v>898965.76</v>
      </c>
      <c r="N15" s="71">
        <v>922472.07</v>
      </c>
      <c r="O15" s="71">
        <v>853659</v>
      </c>
      <c r="P15" s="105">
        <v>836997.98</v>
      </c>
      <c r="Q15" s="105">
        <f>922471.76-75677</f>
        <v>846794.76</v>
      </c>
      <c r="R15" s="123"/>
      <c r="S15" s="22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35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12">
        <v>208319</v>
      </c>
      <c r="N16" s="12">
        <v>193336.88</v>
      </c>
      <c r="O16" s="12">
        <v>186980</v>
      </c>
      <c r="P16" s="101">
        <v>141175.35999999999</v>
      </c>
      <c r="Q16" s="105">
        <v>153483.60999999999</v>
      </c>
      <c r="R16" s="125"/>
      <c r="S16" s="91"/>
    </row>
    <row r="17" spans="1:27" s="72" customFormat="1" ht="18" customHeight="1" x14ac:dyDescent="0.35">
      <c r="A17" s="68" t="s">
        <v>41</v>
      </c>
      <c r="B17" s="69" t="s">
        <v>42</v>
      </c>
      <c r="C17" s="69" t="s">
        <v>9</v>
      </c>
      <c r="D17" s="69" t="s">
        <v>10</v>
      </c>
      <c r="E17" s="70" t="s">
        <v>43</v>
      </c>
      <c r="F17" s="71">
        <v>265887</v>
      </c>
      <c r="G17" s="71">
        <v>520683</v>
      </c>
      <c r="H17" s="71">
        <v>482794</v>
      </c>
      <c r="I17" s="71">
        <v>677041.88</v>
      </c>
      <c r="J17" s="71">
        <f>82794+647001</f>
        <v>729795</v>
      </c>
      <c r="K17" s="71">
        <v>87794</v>
      </c>
      <c r="L17" s="71">
        <v>82794</v>
      </c>
      <c r="M17" s="71">
        <v>818279.48</v>
      </c>
      <c r="N17" s="71">
        <v>818279.48</v>
      </c>
      <c r="O17" s="71">
        <v>1162814.6099999999</v>
      </c>
      <c r="P17" s="105">
        <v>1156330.49</v>
      </c>
      <c r="Q17" s="105">
        <f>818279.48+381367</f>
        <v>1199646.48</v>
      </c>
      <c r="R17" s="123"/>
      <c r="S17" s="22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35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  <c r="M18" s="12">
        <f>70+1667.03+4620.02+0.15+48713.63+20376+61826.48+2088802.31+921.19+81168.38+991.65</f>
        <v>2309156.84</v>
      </c>
      <c r="N18" s="12">
        <f>6384.92+0.15+48713.63+1000+61827.53+2088802.31+1116.58+81169.76+991.65+70+1077.91+75172.83</f>
        <v>2366327.27</v>
      </c>
      <c r="O18" s="12">
        <f>991.65+81171.1+1448.74+2088802.31+61828.54+1095+48713.63+7550.01+921.28+1667.03</f>
        <v>2294189.2899999996</v>
      </c>
      <c r="P18" s="101">
        <f>9614.95+68713.63+1190+61829.59+2088802.32+81172.47+991.65+70</f>
        <v>2312384.6100000003</v>
      </c>
      <c r="Q18" s="105">
        <f>70+1667.03+1219+5935.11+68713.63+1190+61830.42+2020857.11+635.03+81173.81</f>
        <v>2243291.14</v>
      </c>
    </row>
    <row r="19" spans="1:27" ht="18" customHeight="1" x14ac:dyDescent="0.35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  <c r="M19" s="12">
        <v>3286317.56</v>
      </c>
      <c r="N19" s="12">
        <v>3286736.23</v>
      </c>
      <c r="O19" s="12">
        <v>3287141.44</v>
      </c>
      <c r="P19" s="101">
        <v>3287560.21</v>
      </c>
      <c r="Q19" s="105">
        <v>3287965.53</v>
      </c>
    </row>
    <row r="20" spans="1:27" ht="18" customHeight="1" x14ac:dyDescent="0.35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  <c r="M20" s="12">
        <v>1962389.14</v>
      </c>
      <c r="N20" s="12">
        <v>1962627.98</v>
      </c>
      <c r="O20" s="12">
        <v>2506055.23</v>
      </c>
      <c r="P20" s="101">
        <v>2777953.74</v>
      </c>
      <c r="Q20" s="105">
        <v>2558285.4900000002</v>
      </c>
    </row>
    <row r="21" spans="1:27" ht="18" customHeight="1" x14ac:dyDescent="0.35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  <c r="M21" s="12">
        <v>2264603.44</v>
      </c>
      <c r="N21" s="12">
        <v>2063387.45</v>
      </c>
      <c r="O21" s="12">
        <v>2210405.11</v>
      </c>
      <c r="P21" s="101">
        <v>2373777.4</v>
      </c>
      <c r="Q21" s="105">
        <v>1955128.96</v>
      </c>
    </row>
    <row r="22" spans="1:27" ht="18" customHeight="1" x14ac:dyDescent="0.35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  <c r="M22" s="12">
        <v>486532.06</v>
      </c>
      <c r="N22" s="12">
        <v>486594.04</v>
      </c>
      <c r="O22" s="12">
        <v>486654.03</v>
      </c>
      <c r="P22" s="101">
        <v>486716.03</v>
      </c>
      <c r="Q22" s="105">
        <v>486776.04</v>
      </c>
    </row>
    <row r="23" spans="1:27" ht="18" customHeight="1" x14ac:dyDescent="0.35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  <c r="M23" s="12">
        <v>1966124.55</v>
      </c>
      <c r="N23" s="12">
        <v>2032324.55</v>
      </c>
      <c r="O23" s="12">
        <v>2124728.5499999998</v>
      </c>
      <c r="P23" s="101">
        <v>2192716.5499999998</v>
      </c>
      <c r="Q23" s="132">
        <v>84949.54</v>
      </c>
      <c r="R23" s="127" t="s">
        <v>204</v>
      </c>
    </row>
    <row r="24" spans="1:27" ht="18" customHeight="1" x14ac:dyDescent="0.35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  <c r="M24" s="12">
        <v>224056.86</v>
      </c>
      <c r="N24" s="12">
        <v>38613.72</v>
      </c>
      <c r="O24" s="12">
        <v>50662.14</v>
      </c>
      <c r="P24" s="101">
        <v>65219</v>
      </c>
      <c r="Q24" s="105">
        <v>1219</v>
      </c>
    </row>
    <row r="25" spans="1:27" ht="18" customHeight="1" x14ac:dyDescent="0.35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  <c r="M25" s="12">
        <v>1608047</v>
      </c>
      <c r="N25" s="12">
        <v>1608047</v>
      </c>
      <c r="O25" s="12">
        <v>1608047</v>
      </c>
      <c r="P25" s="101">
        <v>1608047</v>
      </c>
      <c r="Q25" s="105">
        <v>1608047</v>
      </c>
    </row>
    <row r="26" spans="1:27" ht="18" customHeight="1" x14ac:dyDescent="0.35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  <c r="M26" s="12">
        <v>639488</v>
      </c>
      <c r="N26" s="12">
        <v>639488</v>
      </c>
      <c r="O26" s="12">
        <v>639488</v>
      </c>
      <c r="P26" s="101">
        <v>639488</v>
      </c>
      <c r="Q26" s="105">
        <v>639488</v>
      </c>
    </row>
    <row r="27" spans="1:27" ht="18" customHeight="1" x14ac:dyDescent="0.35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  <c r="M27" s="12">
        <v>7164</v>
      </c>
      <c r="N27" s="12">
        <v>7164</v>
      </c>
      <c r="O27" s="12">
        <v>7164</v>
      </c>
      <c r="P27" s="101">
        <v>7164</v>
      </c>
      <c r="Q27" s="105">
        <v>7165.76</v>
      </c>
    </row>
    <row r="28" spans="1:27" ht="18" customHeight="1" x14ac:dyDescent="0.35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  <c r="M28" s="12">
        <v>1360</v>
      </c>
      <c r="N28" s="12">
        <v>1360</v>
      </c>
      <c r="O28" s="12">
        <v>1360</v>
      </c>
      <c r="P28" s="101">
        <v>1360</v>
      </c>
      <c r="Q28" s="105">
        <v>1360</v>
      </c>
    </row>
    <row r="29" spans="1:27" ht="18" customHeight="1" x14ac:dyDescent="0.35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  <c r="M29" s="12">
        <v>5447</v>
      </c>
      <c r="N29" s="12">
        <v>5447</v>
      </c>
      <c r="O29" s="12">
        <v>5447</v>
      </c>
      <c r="P29" s="101">
        <v>5447</v>
      </c>
      <c r="Q29" s="105">
        <v>5447</v>
      </c>
    </row>
    <row r="30" spans="1:27" ht="18" customHeight="1" x14ac:dyDescent="0.35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  <c r="M30" s="12">
        <v>215656.18</v>
      </c>
      <c r="N30" s="12">
        <v>215683.65</v>
      </c>
      <c r="O30" s="12">
        <v>215710.24</v>
      </c>
      <c r="P30" s="101">
        <v>215737.72</v>
      </c>
      <c r="Q30" s="101">
        <v>215764.32</v>
      </c>
    </row>
    <row r="31" spans="1:27" ht="18" customHeight="1" x14ac:dyDescent="0.35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  <c r="M31" s="12">
        <v>6961.48</v>
      </c>
      <c r="N31" s="12">
        <v>6961</v>
      </c>
      <c r="O31" s="12">
        <v>6961.71</v>
      </c>
      <c r="P31" s="101">
        <v>6961.83</v>
      </c>
      <c r="Q31" s="101">
        <v>6961.83</v>
      </c>
    </row>
    <row r="32" spans="1:27" ht="18" customHeight="1" x14ac:dyDescent="0.35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  <c r="M32" s="12">
        <v>35792.1</v>
      </c>
      <c r="N32" s="12">
        <v>35792.1</v>
      </c>
      <c r="O32" s="12">
        <v>35792.1</v>
      </c>
      <c r="P32" s="101">
        <v>35792.1</v>
      </c>
      <c r="Q32" s="101">
        <v>35792</v>
      </c>
    </row>
    <row r="33" spans="1:27" s="72" customFormat="1" ht="18" customHeight="1" x14ac:dyDescent="0.35">
      <c r="A33" s="68"/>
      <c r="B33" s="69" t="s">
        <v>75</v>
      </c>
      <c r="C33" s="69" t="s">
        <v>73</v>
      </c>
      <c r="D33" s="69" t="s">
        <v>191</v>
      </c>
      <c r="E33" s="70" t="s">
        <v>192</v>
      </c>
      <c r="F33" s="71"/>
      <c r="G33" s="71"/>
      <c r="H33" s="71"/>
      <c r="I33" s="71"/>
      <c r="J33" s="71">
        <v>188183</v>
      </c>
      <c r="K33" s="71">
        <v>188183</v>
      </c>
      <c r="L33" s="71">
        <v>188183</v>
      </c>
      <c r="M33" s="71">
        <v>188183</v>
      </c>
      <c r="N33" s="71">
        <v>188183</v>
      </c>
      <c r="O33" s="71">
        <v>188183</v>
      </c>
      <c r="P33" s="105">
        <v>188183</v>
      </c>
      <c r="Q33" s="105">
        <v>188183</v>
      </c>
      <c r="R33" s="129"/>
      <c r="S33" s="22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35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  <c r="M34" s="12">
        <v>107</v>
      </c>
      <c r="N34" s="12">
        <v>107</v>
      </c>
      <c r="O34" s="12">
        <v>107</v>
      </c>
      <c r="P34" s="101">
        <v>107</v>
      </c>
      <c r="Q34" s="101">
        <v>107</v>
      </c>
    </row>
    <row r="35" spans="1:27" ht="18" customHeight="1" x14ac:dyDescent="0.35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  <c r="M35" s="12">
        <v>27070</v>
      </c>
      <c r="N35" s="12">
        <v>27070</v>
      </c>
      <c r="O35" s="12">
        <v>27070</v>
      </c>
      <c r="P35" s="101">
        <v>27070</v>
      </c>
      <c r="Q35" s="101">
        <v>27070</v>
      </c>
    </row>
    <row r="36" spans="1:27" ht="18" customHeight="1" x14ac:dyDescent="0.35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  <c r="M36" s="12">
        <v>549039.93000000005</v>
      </c>
      <c r="N36" s="12">
        <v>546183.93000000005</v>
      </c>
      <c r="O36" s="12">
        <v>536267.53</v>
      </c>
      <c r="P36" s="101">
        <v>521645.74</v>
      </c>
      <c r="Q36" s="101">
        <v>521645.74</v>
      </c>
    </row>
    <row r="37" spans="1:27" ht="18" customHeight="1" x14ac:dyDescent="0.35">
      <c r="A37" s="9" t="s">
        <v>85</v>
      </c>
      <c r="B37" s="10" t="s">
        <v>86</v>
      </c>
      <c r="C37" s="10" t="s">
        <v>34</v>
      </c>
      <c r="D37" s="10" t="s">
        <v>14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  <c r="M37" s="12">
        <v>140856</v>
      </c>
      <c r="N37" s="12">
        <v>140856</v>
      </c>
      <c r="O37" s="12">
        <v>140856</v>
      </c>
      <c r="P37" s="101">
        <v>140856</v>
      </c>
      <c r="Q37" s="101">
        <v>140856</v>
      </c>
    </row>
    <row r="38" spans="1:27" ht="18" customHeight="1" x14ac:dyDescent="0.35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  <c r="M38" s="12">
        <v>6686</v>
      </c>
      <c r="N38" s="12">
        <v>6686</v>
      </c>
      <c r="O38" s="12">
        <v>6686</v>
      </c>
      <c r="P38" s="101">
        <v>6686</v>
      </c>
      <c r="Q38" s="101">
        <v>6686</v>
      </c>
    </row>
    <row r="39" spans="1:27" ht="18" customHeight="1" x14ac:dyDescent="0.35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186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01">
        <v>0</v>
      </c>
      <c r="Q39" s="101">
        <v>0</v>
      </c>
    </row>
    <row r="40" spans="1:27" ht="18" customHeight="1" x14ac:dyDescent="0.35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  <c r="M40" s="12">
        <v>13562.66</v>
      </c>
      <c r="N40" s="12">
        <v>13563.58</v>
      </c>
      <c r="O40" s="12">
        <v>13564</v>
      </c>
      <c r="P40" s="101">
        <v>13564</v>
      </c>
      <c r="Q40" s="101">
        <v>13566.28</v>
      </c>
    </row>
    <row r="41" spans="1:27" ht="18" customHeight="1" x14ac:dyDescent="0.35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  <c r="M41" s="12">
        <v>1058965</v>
      </c>
      <c r="N41" s="12">
        <v>1058965</v>
      </c>
      <c r="O41" s="12">
        <v>1058965</v>
      </c>
      <c r="P41" s="101">
        <v>1058965</v>
      </c>
      <c r="Q41" s="101">
        <v>1058965</v>
      </c>
    </row>
    <row r="42" spans="1:27" ht="18" customHeight="1" x14ac:dyDescent="0.35">
      <c r="A42" s="9"/>
      <c r="B42" s="10"/>
      <c r="C42" s="10" t="s">
        <v>81</v>
      </c>
      <c r="D42" s="10" t="s">
        <v>14</v>
      </c>
      <c r="E42" s="11" t="s">
        <v>185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  <c r="M42" s="12">
        <v>133818.60999999999</v>
      </c>
      <c r="N42" s="12">
        <v>133818.60999999999</v>
      </c>
      <c r="O42" s="12">
        <v>133818.60999999999</v>
      </c>
      <c r="P42" s="101">
        <v>133819</v>
      </c>
      <c r="Q42" s="101">
        <v>133819</v>
      </c>
    </row>
    <row r="43" spans="1:27" ht="18" customHeight="1" x14ac:dyDescent="0.35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  <c r="M43" s="12">
        <v>1811.26</v>
      </c>
      <c r="N43" s="12">
        <v>1811.29</v>
      </c>
      <c r="O43" s="12">
        <v>1811.32</v>
      </c>
      <c r="P43" s="101">
        <v>1811.32</v>
      </c>
      <c r="Q43" s="101">
        <v>1811</v>
      </c>
    </row>
    <row r="44" spans="1:27" ht="18" customHeight="1" x14ac:dyDescent="0.35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  <c r="M44" s="12">
        <v>1619.71</v>
      </c>
      <c r="N44" s="12">
        <v>1619.73</v>
      </c>
      <c r="O44" s="12">
        <v>1619.76</v>
      </c>
      <c r="P44" s="101">
        <v>1619.76</v>
      </c>
      <c r="Q44" s="101">
        <v>1620</v>
      </c>
    </row>
    <row r="45" spans="1:27" ht="18" customHeight="1" x14ac:dyDescent="0.35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  <c r="M45" s="12">
        <v>11241.39</v>
      </c>
      <c r="N45" s="12">
        <v>11241.58</v>
      </c>
      <c r="O45" s="12">
        <v>11241.77</v>
      </c>
      <c r="P45" s="101">
        <v>11241.78</v>
      </c>
      <c r="Q45" s="101">
        <v>11242</v>
      </c>
    </row>
    <row r="46" spans="1:27" ht="18" customHeight="1" x14ac:dyDescent="0.35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  <c r="M46" s="12">
        <v>628.4</v>
      </c>
      <c r="N46" s="12">
        <v>628.41</v>
      </c>
      <c r="O46" s="12">
        <v>628</v>
      </c>
      <c r="P46" s="101">
        <v>628.41999999999996</v>
      </c>
      <c r="Q46" s="101">
        <v>628</v>
      </c>
    </row>
    <row r="47" spans="1:27" ht="18" customHeight="1" x14ac:dyDescent="0.35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  <c r="M47" s="12">
        <v>28086.51</v>
      </c>
      <c r="N47" s="12">
        <v>28086.99</v>
      </c>
      <c r="O47" s="12">
        <v>28087.45</v>
      </c>
      <c r="P47" s="101">
        <v>28087.49</v>
      </c>
      <c r="Q47" s="101">
        <v>28087</v>
      </c>
    </row>
    <row r="48" spans="1:27" ht="18" customHeight="1" thickBot="1" x14ac:dyDescent="0.4">
      <c r="A48" s="37"/>
      <c r="B48" s="38"/>
      <c r="C48" s="38"/>
      <c r="D48" s="38"/>
      <c r="E48" s="41" t="s">
        <v>172</v>
      </c>
      <c r="F48" s="42">
        <f>SUM(F9:F47)</f>
        <v>22550334.259999998</v>
      </c>
      <c r="G48" s="42">
        <f t="shared" ref="G48:M48" si="2">SUM(G9:G47)</f>
        <v>20419356.349999998</v>
      </c>
      <c r="H48" s="42">
        <f t="shared" si="2"/>
        <v>23437772.699999999</v>
      </c>
      <c r="I48" s="42">
        <f t="shared" si="2"/>
        <v>24693684.920000002</v>
      </c>
      <c r="J48" s="42">
        <f t="shared" si="2"/>
        <v>23436117.620000005</v>
      </c>
      <c r="K48" s="42">
        <f t="shared" si="2"/>
        <v>19607426.020000003</v>
      </c>
      <c r="L48" s="42">
        <f t="shared" si="2"/>
        <v>20641492.439999998</v>
      </c>
      <c r="M48" s="42">
        <f t="shared" si="2"/>
        <v>22454111.980000004</v>
      </c>
      <c r="N48" s="42">
        <f t="shared" ref="N48:P48" si="3">SUM(N9:N47)</f>
        <v>23621532.159999993</v>
      </c>
      <c r="O48" s="42">
        <f t="shared" si="3"/>
        <v>23987072.200000003</v>
      </c>
      <c r="P48" s="103">
        <f t="shared" si="3"/>
        <v>23501753.469999999</v>
      </c>
      <c r="Q48" s="103">
        <f t="shared" ref="Q48" si="4">SUM(Q9:Q47)</f>
        <v>23429271.579999998</v>
      </c>
    </row>
    <row r="49" spans="1:27" ht="18.600000000000001" thickTop="1" x14ac:dyDescent="0.35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27" ht="18.600000000000001" thickBot="1" x14ac:dyDescent="0.4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M50" si="5">G7+G48</f>
        <v>27333150.599999998</v>
      </c>
      <c r="H50" s="42">
        <f t="shared" si="5"/>
        <v>28220657.93</v>
      </c>
      <c r="I50" s="42">
        <f t="shared" si="5"/>
        <v>44254588.219999999</v>
      </c>
      <c r="J50" s="42">
        <f t="shared" si="5"/>
        <v>28585362.580000006</v>
      </c>
      <c r="K50" s="42">
        <f t="shared" si="5"/>
        <v>22044993.310000002</v>
      </c>
      <c r="L50" s="42">
        <f t="shared" si="5"/>
        <v>22736657.609999999</v>
      </c>
      <c r="M50" s="42">
        <f t="shared" si="5"/>
        <v>40101631.609999999</v>
      </c>
      <c r="N50" s="42">
        <f t="shared" ref="N50:P50" si="6">N7+N48</f>
        <v>25578104.669999994</v>
      </c>
      <c r="O50" s="42">
        <f t="shared" si="6"/>
        <v>26000419.500000004</v>
      </c>
      <c r="P50" s="103">
        <f t="shared" si="6"/>
        <v>39259204.969999999</v>
      </c>
      <c r="Q50" s="103">
        <f t="shared" ref="Q50" si="7">Q7+Q48</f>
        <v>39129574.239999995</v>
      </c>
    </row>
    <row r="51" spans="1:27" ht="18.600000000000001" thickTop="1" x14ac:dyDescent="0.35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27" ht="23.4" x14ac:dyDescent="0.45">
      <c r="A52" s="135" t="s">
        <v>210</v>
      </c>
      <c r="B52" s="135"/>
      <c r="C52" s="135"/>
      <c r="D52" s="135"/>
      <c r="E52" s="13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27" x14ac:dyDescent="0.35">
      <c r="A53" s="3"/>
      <c r="B53" s="4"/>
      <c r="C53" s="4"/>
      <c r="D53" s="4"/>
      <c r="E53" s="3"/>
      <c r="F53" s="5">
        <v>41820</v>
      </c>
      <c r="G53" s="5">
        <v>41882</v>
      </c>
      <c r="H53" s="5">
        <v>41912</v>
      </c>
      <c r="I53" s="5">
        <v>41943</v>
      </c>
      <c r="J53" s="5">
        <v>41973</v>
      </c>
      <c r="K53" s="5">
        <v>42004</v>
      </c>
      <c r="L53" s="5">
        <v>42035</v>
      </c>
      <c r="M53" s="5">
        <v>42063</v>
      </c>
      <c r="N53" s="5">
        <v>42094</v>
      </c>
      <c r="O53" s="5">
        <v>42124</v>
      </c>
      <c r="P53" s="5">
        <v>42155</v>
      </c>
      <c r="Q53" s="5">
        <v>42185</v>
      </c>
    </row>
    <row r="54" spans="1:27" x14ac:dyDescent="0.35">
      <c r="A54" s="15" t="s">
        <v>3</v>
      </c>
      <c r="B54" s="7" t="s">
        <v>106</v>
      </c>
      <c r="C54" s="7" t="s">
        <v>5</v>
      </c>
      <c r="D54" s="7"/>
      <c r="E54" s="6" t="s">
        <v>7</v>
      </c>
      <c r="F54" s="16" t="s">
        <v>8</v>
      </c>
      <c r="G54" s="16" t="s">
        <v>8</v>
      </c>
      <c r="H54" s="16" t="s">
        <v>8</v>
      </c>
      <c r="I54" s="16" t="s">
        <v>8</v>
      </c>
      <c r="J54" s="16" t="s">
        <v>8</v>
      </c>
      <c r="K54" s="16" t="s">
        <v>8</v>
      </c>
      <c r="L54" s="16" t="s">
        <v>8</v>
      </c>
      <c r="M54" s="16" t="s">
        <v>8</v>
      </c>
      <c r="N54" s="16" t="s">
        <v>8</v>
      </c>
      <c r="O54" s="16" t="s">
        <v>8</v>
      </c>
      <c r="P54" s="106" t="s">
        <v>8</v>
      </c>
      <c r="Q54" s="106" t="s">
        <v>8</v>
      </c>
    </row>
    <row r="55" spans="1:27" x14ac:dyDescent="0.35">
      <c r="A55" s="9" t="s">
        <v>34</v>
      </c>
      <c r="B55" s="10" t="s">
        <v>39</v>
      </c>
      <c r="C55" s="10" t="s">
        <v>34</v>
      </c>
      <c r="D55" s="10"/>
      <c r="E55" s="11" t="s">
        <v>107</v>
      </c>
      <c r="F55" s="17">
        <v>2615444.46</v>
      </c>
      <c r="G55" s="17">
        <v>-1741288</v>
      </c>
      <c r="H55" s="17">
        <v>-1015151.97</v>
      </c>
      <c r="I55" s="17">
        <v>-1378682.43</v>
      </c>
      <c r="J55" s="17">
        <v>-1915698.86</v>
      </c>
      <c r="K55" s="17">
        <v>-1205906.31</v>
      </c>
      <c r="L55" s="17">
        <f>-1961345.94+975996.42</f>
        <v>-985349.5199999999</v>
      </c>
      <c r="M55" s="17">
        <v>-2278285.37</v>
      </c>
      <c r="N55" s="17">
        <v>-2594717.0699999998</v>
      </c>
      <c r="O55" s="17">
        <v>-2706193.07</v>
      </c>
      <c r="P55" s="107">
        <v>0</v>
      </c>
      <c r="Q55" s="107">
        <v>0</v>
      </c>
      <c r="R55" s="126"/>
      <c r="S55" s="167"/>
    </row>
    <row r="56" spans="1:27" x14ac:dyDescent="0.35">
      <c r="A56" s="9" t="s">
        <v>27</v>
      </c>
      <c r="B56" s="10" t="s">
        <v>108</v>
      </c>
      <c r="C56" s="10" t="s">
        <v>29</v>
      </c>
      <c r="D56" s="10"/>
      <c r="E56" s="11" t="s">
        <v>109</v>
      </c>
      <c r="F56" s="17">
        <v>415438.5</v>
      </c>
      <c r="G56" s="17">
        <v>-2510.36</v>
      </c>
      <c r="H56" s="17">
        <v>-756375.34</v>
      </c>
      <c r="I56" s="17">
        <v>-482156.77</v>
      </c>
      <c r="J56" s="17">
        <v>-165347.56</v>
      </c>
      <c r="K56" s="17">
        <v>-371735.8</v>
      </c>
      <c r="L56" s="17">
        <v>73808.210000000006</v>
      </c>
      <c r="M56" s="17">
        <v>513675.17</v>
      </c>
      <c r="N56" s="17">
        <v>1025497</v>
      </c>
      <c r="O56" s="17">
        <v>1416837.1200000001</v>
      </c>
      <c r="P56" s="107">
        <v>1623313.35</v>
      </c>
      <c r="Q56" s="107">
        <v>749363.82</v>
      </c>
      <c r="R56" s="130" t="s">
        <v>213</v>
      </c>
      <c r="S56" s="167"/>
      <c r="T56" s="167"/>
      <c r="U56" s="167"/>
      <c r="V56" s="167"/>
      <c r="W56" s="167"/>
    </row>
    <row r="57" spans="1:27" s="1" customFormat="1" x14ac:dyDescent="0.35">
      <c r="A57" s="9">
        <v>230</v>
      </c>
      <c r="B57" s="10" t="s">
        <v>206</v>
      </c>
      <c r="C57" s="10" t="s">
        <v>119</v>
      </c>
      <c r="D57" s="10"/>
      <c r="E57" s="11" t="s">
        <v>120</v>
      </c>
      <c r="F57" s="17">
        <v>79462</v>
      </c>
      <c r="G57" s="17">
        <v>55005</v>
      </c>
      <c r="H57" s="17">
        <v>108765</v>
      </c>
      <c r="I57" s="17">
        <v>65093.13</v>
      </c>
      <c r="J57" s="17">
        <v>61631.86</v>
      </c>
      <c r="K57" s="17">
        <v>97891.72</v>
      </c>
      <c r="L57" s="17">
        <v>179531.25</v>
      </c>
      <c r="M57" s="17">
        <v>222217.09</v>
      </c>
      <c r="N57" s="17">
        <v>116767.18</v>
      </c>
      <c r="O57" s="17">
        <v>167960</v>
      </c>
      <c r="P57" s="107">
        <v>182832.66</v>
      </c>
      <c r="Q57" s="107">
        <v>90933.38</v>
      </c>
      <c r="R57" s="131"/>
      <c r="S57" s="22"/>
    </row>
    <row r="58" spans="1:27" s="72" customFormat="1" x14ac:dyDescent="0.35">
      <c r="A58" s="68">
        <v>264</v>
      </c>
      <c r="B58" s="69"/>
      <c r="C58" s="69" t="s">
        <v>195</v>
      </c>
      <c r="D58" s="69"/>
      <c r="E58" s="70" t="s">
        <v>195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-663188.97</v>
      </c>
      <c r="L58" s="121">
        <v>0</v>
      </c>
      <c r="M58" s="121">
        <v>549.16</v>
      </c>
      <c r="N58" s="121">
        <v>0</v>
      </c>
      <c r="O58" s="121">
        <v>0</v>
      </c>
      <c r="P58" s="122">
        <v>0</v>
      </c>
      <c r="Q58" s="122">
        <v>0</v>
      </c>
      <c r="R58" s="129"/>
      <c r="S58" s="22"/>
      <c r="T58" s="1"/>
      <c r="U58" s="1"/>
      <c r="V58" s="1"/>
      <c r="W58" s="1"/>
      <c r="X58" s="1"/>
      <c r="Y58" s="1"/>
      <c r="Z58" s="1"/>
      <c r="AA58" s="1"/>
    </row>
    <row r="59" spans="1:27" x14ac:dyDescent="0.35">
      <c r="A59" s="9" t="s">
        <v>44</v>
      </c>
      <c r="B59" s="10" t="s">
        <v>110</v>
      </c>
      <c r="C59" s="10" t="s">
        <v>46</v>
      </c>
      <c r="D59" s="10"/>
      <c r="E59" s="11" t="s">
        <v>111</v>
      </c>
      <c r="F59" s="17">
        <v>1613585.97</v>
      </c>
      <c r="G59" s="17">
        <v>1543320.11</v>
      </c>
      <c r="H59" s="17">
        <v>1494367</v>
      </c>
      <c r="I59" s="17">
        <v>1800032.08</v>
      </c>
      <c r="J59" s="17">
        <v>1886755.1</v>
      </c>
      <c r="K59" s="17">
        <v>1944838.61</v>
      </c>
      <c r="L59" s="17">
        <v>1938000.7</v>
      </c>
      <c r="M59" s="17">
        <v>1778484.94</v>
      </c>
      <c r="N59" s="17">
        <v>1600948.96</v>
      </c>
      <c r="O59" s="17">
        <v>1602898.21</v>
      </c>
      <c r="P59" s="107">
        <v>691433.63</v>
      </c>
      <c r="Q59" s="107">
        <v>740397.2</v>
      </c>
    </row>
    <row r="60" spans="1:27" x14ac:dyDescent="0.35">
      <c r="A60" s="9" t="s">
        <v>23</v>
      </c>
      <c r="B60" s="10" t="s">
        <v>112</v>
      </c>
      <c r="C60" s="10" t="s">
        <v>25</v>
      </c>
      <c r="D60" s="10"/>
      <c r="E60" s="11" t="s">
        <v>113</v>
      </c>
      <c r="F60" s="17">
        <v>951166.57</v>
      </c>
      <c r="G60" s="17">
        <v>1444373</v>
      </c>
      <c r="H60" s="17">
        <v>822265</v>
      </c>
      <c r="I60" s="17">
        <v>2272217.31</v>
      </c>
      <c r="J60" s="17">
        <v>2608866.5299999998</v>
      </c>
      <c r="K60" s="17">
        <v>1430976.08</v>
      </c>
      <c r="L60" s="17">
        <v>2429749.9900000002</v>
      </c>
      <c r="M60" s="17">
        <v>1923946.53</v>
      </c>
      <c r="N60" s="17">
        <v>580236.6</v>
      </c>
      <c r="O60" s="17">
        <v>454363.57</v>
      </c>
      <c r="P60" s="107">
        <v>1030291.01</v>
      </c>
      <c r="Q60" s="107">
        <v>0</v>
      </c>
      <c r="R60" s="127" t="s">
        <v>202</v>
      </c>
    </row>
    <row r="61" spans="1:27" s="72" customFormat="1" x14ac:dyDescent="0.35">
      <c r="A61" s="68"/>
      <c r="B61" s="69"/>
      <c r="C61" s="69" t="s">
        <v>193</v>
      </c>
      <c r="D61" s="69"/>
      <c r="E61" s="70" t="s">
        <v>194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-1698006.43</v>
      </c>
      <c r="L61" s="121">
        <v>-1767653.89</v>
      </c>
      <c r="M61" s="121">
        <v>0</v>
      </c>
      <c r="N61" s="121">
        <v>0</v>
      </c>
      <c r="O61" s="121">
        <v>0</v>
      </c>
      <c r="P61" s="122">
        <v>0</v>
      </c>
      <c r="Q61" s="122">
        <v>0</v>
      </c>
      <c r="R61" s="129"/>
      <c r="S61" s="22"/>
      <c r="T61" s="1"/>
      <c r="U61" s="1"/>
      <c r="V61" s="1"/>
      <c r="W61" s="1"/>
      <c r="X61" s="1"/>
      <c r="Y61" s="1"/>
      <c r="Z61" s="1"/>
      <c r="AA61" s="1"/>
    </row>
    <row r="62" spans="1:27" x14ac:dyDescent="0.35">
      <c r="A62" s="9" t="s">
        <v>114</v>
      </c>
      <c r="B62" s="10" t="s">
        <v>115</v>
      </c>
      <c r="C62" s="10" t="s">
        <v>21</v>
      </c>
      <c r="D62" s="10"/>
      <c r="E62" s="11" t="s">
        <v>116</v>
      </c>
      <c r="F62" s="17">
        <v>16936492</v>
      </c>
      <c r="G62" s="17">
        <v>16936491.5</v>
      </c>
      <c r="H62" s="17">
        <v>16936492</v>
      </c>
      <c r="I62" s="17">
        <v>16936492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07">
        <v>0</v>
      </c>
      <c r="Q62" s="107">
        <v>0</v>
      </c>
    </row>
    <row r="63" spans="1:27" x14ac:dyDescent="0.35">
      <c r="A63" s="9">
        <v>603</v>
      </c>
      <c r="B63" s="10"/>
      <c r="C63" s="10" t="s">
        <v>73</v>
      </c>
      <c r="D63" s="10"/>
      <c r="E63" s="11" t="s">
        <v>73</v>
      </c>
      <c r="F63" s="17">
        <v>93213.07</v>
      </c>
      <c r="G63" s="17">
        <v>107470.42</v>
      </c>
      <c r="H63" s="17">
        <v>130729.48</v>
      </c>
      <c r="I63" s="17">
        <v>133198.32</v>
      </c>
      <c r="J63" s="17">
        <v>132876.93</v>
      </c>
      <c r="K63" s="17">
        <v>156135.98000000001</v>
      </c>
      <c r="L63" s="17">
        <v>155814.59</v>
      </c>
      <c r="M63" s="17">
        <v>160337.56</v>
      </c>
      <c r="N63" s="17">
        <v>183596.62</v>
      </c>
      <c r="O63" s="17">
        <v>186085.45</v>
      </c>
      <c r="P63" s="107">
        <v>185764.06</v>
      </c>
      <c r="Q63" s="107">
        <v>227564.01</v>
      </c>
      <c r="R63" s="127" t="s">
        <v>205</v>
      </c>
    </row>
    <row r="64" spans="1:27" x14ac:dyDescent="0.35">
      <c r="A64" s="9"/>
      <c r="B64" s="10"/>
      <c r="C64" s="10"/>
      <c r="D64" s="10"/>
      <c r="E64" s="6" t="s">
        <v>117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07">
        <v>0</v>
      </c>
      <c r="Q64" s="107">
        <v>0</v>
      </c>
    </row>
    <row r="65" spans="1:19" ht="18.600000000000001" thickBot="1" x14ac:dyDescent="0.4">
      <c r="A65" s="13" t="s">
        <v>118</v>
      </c>
      <c r="B65" s="14"/>
      <c r="C65" s="14"/>
      <c r="D65" s="14"/>
      <c r="E65" s="13"/>
      <c r="F65" s="18">
        <f t="shared" ref="F65:P65" si="8">SUM(F55:F64)</f>
        <v>22704802.57</v>
      </c>
      <c r="G65" s="18">
        <f t="shared" si="8"/>
        <v>18342861.670000002</v>
      </c>
      <c r="H65" s="18">
        <f t="shared" si="8"/>
        <v>17721091.170000002</v>
      </c>
      <c r="I65" s="18">
        <f t="shared" si="8"/>
        <v>19346193.640000001</v>
      </c>
      <c r="J65" s="18">
        <f t="shared" si="8"/>
        <v>2609084</v>
      </c>
      <c r="K65" s="18">
        <f t="shared" si="8"/>
        <v>-308995.12000000011</v>
      </c>
      <c r="L65" s="18">
        <f t="shared" si="8"/>
        <v>2023901.3300000005</v>
      </c>
      <c r="M65" s="18">
        <f t="shared" si="8"/>
        <v>2320925.0799999996</v>
      </c>
      <c r="N65" s="18">
        <f t="shared" si="8"/>
        <v>912329.29</v>
      </c>
      <c r="O65" s="18">
        <f t="shared" si="8"/>
        <v>1121951.2800000003</v>
      </c>
      <c r="P65" s="108">
        <f t="shared" si="8"/>
        <v>3713634.7100000004</v>
      </c>
      <c r="Q65" s="108">
        <f t="shared" ref="Q65" si="9">SUM(Q55:Q64)</f>
        <v>1808258.41</v>
      </c>
    </row>
    <row r="66" spans="1:19" ht="18.600000000000001" thickTop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9" x14ac:dyDescent="0.35">
      <c r="A67" s="1"/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9" s="1" customFormat="1" ht="15" customHeight="1" x14ac:dyDescent="0.4">
      <c r="B68" s="20"/>
      <c r="C68" s="21"/>
      <c r="D68" s="21"/>
      <c r="E68" s="21"/>
      <c r="F68" s="22"/>
      <c r="R68" s="131"/>
      <c r="S68" s="22"/>
    </row>
    <row r="69" spans="1:19" s="1" customFormat="1" ht="15" customHeight="1" x14ac:dyDescent="0.4">
      <c r="B69" s="20"/>
      <c r="C69" s="21"/>
      <c r="D69" s="21"/>
      <c r="E69" s="21"/>
      <c r="F69" s="22"/>
      <c r="R69" s="131"/>
      <c r="S69" s="22"/>
    </row>
    <row r="70" spans="1:19" s="1" customFormat="1" ht="15" customHeight="1" x14ac:dyDescent="0.4">
      <c r="B70" s="20"/>
      <c r="C70" s="21"/>
      <c r="D70" s="21"/>
      <c r="E70" s="21"/>
      <c r="F70" s="22"/>
      <c r="R70" s="131"/>
      <c r="S70" s="22"/>
    </row>
    <row r="71" spans="1:19" s="1" customFormat="1" ht="15" customHeight="1" x14ac:dyDescent="0.4">
      <c r="B71" s="20" t="s">
        <v>203</v>
      </c>
      <c r="C71" s="21" t="s">
        <v>216</v>
      </c>
      <c r="D71" s="21"/>
      <c r="E71" s="21"/>
      <c r="F71" s="22"/>
      <c r="R71" s="131"/>
      <c r="S71" s="22"/>
    </row>
    <row r="72" spans="1:19" s="1" customFormat="1" ht="15" customHeight="1" x14ac:dyDescent="0.4">
      <c r="B72" s="110"/>
      <c r="C72" s="111"/>
      <c r="D72" s="111"/>
      <c r="E72" s="111"/>
      <c r="F72" s="22"/>
      <c r="R72" s="131"/>
      <c r="S72" s="22"/>
    </row>
    <row r="73" spans="1:19" s="1" customFormat="1" ht="15" customHeight="1" x14ac:dyDescent="0.4">
      <c r="B73" s="110" t="s">
        <v>204</v>
      </c>
      <c r="C73" s="111" t="s">
        <v>207</v>
      </c>
      <c r="D73" s="111"/>
      <c r="E73" s="111"/>
      <c r="F73" s="22"/>
      <c r="R73" s="131"/>
      <c r="S73" s="22"/>
    </row>
    <row r="74" spans="1:19" s="1" customFormat="1" ht="15" customHeight="1" x14ac:dyDescent="0.4">
      <c r="B74" s="110"/>
      <c r="C74" s="131" t="s">
        <v>211</v>
      </c>
      <c r="D74" s="111"/>
      <c r="E74" s="111"/>
      <c r="F74" s="22"/>
      <c r="R74" s="131"/>
      <c r="S74" s="22"/>
    </row>
    <row r="75" spans="1:19" s="1" customFormat="1" ht="15" customHeight="1" x14ac:dyDescent="0.4">
      <c r="B75" s="110"/>
      <c r="C75" s="111"/>
      <c r="D75" s="111"/>
      <c r="E75" s="111"/>
      <c r="F75" s="22"/>
      <c r="R75" s="131"/>
      <c r="S75" s="22"/>
    </row>
    <row r="76" spans="1:19" ht="15" customHeight="1" x14ac:dyDescent="0.4">
      <c r="B76" s="110" t="s">
        <v>202</v>
      </c>
      <c r="C76" s="111" t="s">
        <v>208</v>
      </c>
      <c r="D76" s="111"/>
      <c r="E76" s="111"/>
    </row>
    <row r="77" spans="1:19" ht="15" customHeight="1" x14ac:dyDescent="0.4">
      <c r="B77" s="110"/>
      <c r="C77" s="111"/>
      <c r="D77" s="111"/>
      <c r="E77" s="111"/>
    </row>
    <row r="78" spans="1:19" ht="15" customHeight="1" x14ac:dyDescent="0.4">
      <c r="B78" s="110" t="s">
        <v>205</v>
      </c>
      <c r="C78" s="111" t="s">
        <v>212</v>
      </c>
      <c r="D78" s="111"/>
      <c r="E78" s="111"/>
    </row>
    <row r="79" spans="1:19" ht="15" customHeight="1" x14ac:dyDescent="0.4">
      <c r="B79" s="110"/>
      <c r="C79" s="111"/>
      <c r="D79" s="111"/>
      <c r="E79" s="111"/>
    </row>
    <row r="80" spans="1:19" ht="21" x14ac:dyDescent="0.4">
      <c r="B80" s="110" t="s">
        <v>213</v>
      </c>
      <c r="C80" s="111" t="s">
        <v>209</v>
      </c>
    </row>
    <row r="81" spans="3:3" x14ac:dyDescent="0.35">
      <c r="C81" s="111" t="s">
        <v>215</v>
      </c>
    </row>
    <row r="82" spans="3:3" x14ac:dyDescent="0.35">
      <c r="C82" s="111" t="s">
        <v>214</v>
      </c>
    </row>
  </sheetData>
  <mergeCells count="3">
    <mergeCell ref="A1:G1"/>
    <mergeCell ref="A2:E2"/>
    <mergeCell ref="A52:E52"/>
  </mergeCells>
  <pageMargins left="0.7" right="0.7" top="0.25" bottom="0.5" header="0.3" footer="0.3"/>
  <pageSetup paperSize="3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0"/>
  <sheetViews>
    <sheetView topLeftCell="A302" workbookViewId="0">
      <selection activeCell="T335" sqref="T335"/>
    </sheetView>
  </sheetViews>
  <sheetFormatPr defaultRowHeight="14.4" x14ac:dyDescent="0.3"/>
  <cols>
    <col min="17" max="17" width="14.109375" bestFit="1" customWidth="1"/>
    <col min="18" max="18" width="13.88671875" bestFit="1" customWidth="1"/>
    <col min="19" max="19" width="12" bestFit="1" customWidth="1"/>
    <col min="20" max="20" width="12.109375" bestFit="1" customWidth="1"/>
  </cols>
  <sheetData>
    <row r="1" spans="1:24" ht="76.5" customHeight="1" x14ac:dyDescent="0.3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60" t="s">
        <v>158</v>
      </c>
      <c r="O1" s="153"/>
      <c r="P1" s="153"/>
      <c r="Q1" s="153"/>
      <c r="R1" s="153"/>
      <c r="S1" s="153"/>
      <c r="T1" s="153"/>
      <c r="U1" s="153"/>
      <c r="V1" s="153"/>
      <c r="W1" s="153"/>
      <c r="X1" s="23"/>
    </row>
    <row r="2" spans="1:24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2" t="s">
        <v>121</v>
      </c>
      <c r="N2" s="153"/>
      <c r="O2" s="25" t="s">
        <v>122</v>
      </c>
      <c r="P2" s="25" t="s">
        <v>123</v>
      </c>
      <c r="Q2" s="25" t="s">
        <v>124</v>
      </c>
      <c r="R2" s="25" t="s">
        <v>125</v>
      </c>
      <c r="S2" s="25" t="s">
        <v>125</v>
      </c>
      <c r="T2" s="25" t="s">
        <v>126</v>
      </c>
      <c r="U2" s="25" t="s">
        <v>127</v>
      </c>
      <c r="V2" s="23"/>
      <c r="W2" s="23"/>
      <c r="X2" s="23"/>
    </row>
    <row r="3" spans="1:24" x14ac:dyDescent="0.3">
      <c r="A3" s="161" t="s">
        <v>106</v>
      </c>
      <c r="B3" s="162"/>
      <c r="C3" s="162"/>
      <c r="D3" s="162"/>
      <c r="E3" s="162"/>
      <c r="F3" s="162"/>
      <c r="G3" s="161" t="s">
        <v>7</v>
      </c>
      <c r="H3" s="162"/>
      <c r="I3" s="162"/>
      <c r="J3" s="162"/>
      <c r="K3" s="162"/>
      <c r="L3" s="162"/>
      <c r="M3" s="163" t="s">
        <v>122</v>
      </c>
      <c r="N3" s="162"/>
      <c r="O3" s="26" t="s">
        <v>128</v>
      </c>
      <c r="P3" s="26" t="s">
        <v>122</v>
      </c>
      <c r="Q3" s="26" t="s">
        <v>129</v>
      </c>
      <c r="R3" s="26" t="s">
        <v>130</v>
      </c>
      <c r="S3" s="26" t="s">
        <v>129</v>
      </c>
      <c r="T3" s="26" t="s">
        <v>129</v>
      </c>
      <c r="U3" s="26" t="s">
        <v>131</v>
      </c>
      <c r="V3" s="23"/>
      <c r="W3" s="23"/>
      <c r="X3" s="23"/>
    </row>
    <row r="4" spans="1:24" x14ac:dyDescent="0.3">
      <c r="A4" s="157" t="s">
        <v>159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7"/>
      <c r="N4" s="153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3">
      <c r="A5" s="27"/>
      <c r="B5" s="157" t="s">
        <v>132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7"/>
      <c r="N5" s="153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3">
      <c r="A6" s="27"/>
      <c r="B6" s="24"/>
      <c r="C6" s="157" t="s">
        <v>160</v>
      </c>
      <c r="D6" s="153"/>
      <c r="E6" s="153"/>
      <c r="F6" s="153"/>
      <c r="G6" s="153"/>
      <c r="H6" s="153"/>
      <c r="I6" s="153"/>
      <c r="J6" s="153"/>
      <c r="K6" s="153"/>
      <c r="L6" s="153"/>
      <c r="M6" s="157"/>
      <c r="N6" s="153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3">
      <c r="A7" s="27"/>
      <c r="B7" s="27"/>
      <c r="C7" s="24"/>
      <c r="D7" s="157" t="s">
        <v>161</v>
      </c>
      <c r="E7" s="153"/>
      <c r="F7" s="153"/>
      <c r="G7" s="153"/>
      <c r="H7" s="153"/>
      <c r="I7" s="153"/>
      <c r="J7" s="153"/>
      <c r="K7" s="153"/>
      <c r="L7" s="153"/>
      <c r="M7" s="157"/>
      <c r="N7" s="153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3">
      <c r="A8" s="27"/>
      <c r="B8" s="27"/>
      <c r="C8" s="27"/>
      <c r="D8" s="24"/>
      <c r="E8" s="157" t="s">
        <v>162</v>
      </c>
      <c r="F8" s="153"/>
      <c r="G8" s="153"/>
      <c r="H8" s="153"/>
      <c r="I8" s="153"/>
      <c r="J8" s="153"/>
      <c r="K8" s="153"/>
      <c r="L8" s="153"/>
      <c r="M8" s="157"/>
      <c r="N8" s="153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3">
      <c r="A9" s="157" t="s">
        <v>133</v>
      </c>
      <c r="B9" s="153"/>
      <c r="C9" s="153"/>
      <c r="D9" s="153"/>
      <c r="E9" s="153"/>
      <c r="F9" s="153"/>
      <c r="G9" s="157" t="s">
        <v>134</v>
      </c>
      <c r="H9" s="153"/>
      <c r="I9" s="153"/>
      <c r="J9" s="153"/>
      <c r="K9" s="153"/>
      <c r="L9" s="153"/>
      <c r="M9" s="154">
        <v>0</v>
      </c>
      <c r="N9" s="153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135</v>
      </c>
      <c r="V9" s="23"/>
      <c r="W9" s="23"/>
      <c r="X9" s="23"/>
    </row>
    <row r="10" spans="1:24" x14ac:dyDescent="0.3">
      <c r="A10" s="159" t="s">
        <v>136</v>
      </c>
      <c r="B10" s="153"/>
      <c r="C10" s="153"/>
      <c r="D10" s="153"/>
      <c r="E10" s="153"/>
      <c r="F10" s="153"/>
      <c r="G10" s="159" t="s">
        <v>137</v>
      </c>
      <c r="H10" s="153"/>
      <c r="I10" s="153"/>
      <c r="J10" s="153"/>
      <c r="K10" s="153"/>
      <c r="L10" s="153"/>
      <c r="M10" s="157"/>
      <c r="N10" s="153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3">
      <c r="A11" s="157" t="s">
        <v>138</v>
      </c>
      <c r="B11" s="153"/>
      <c r="C11" s="153"/>
      <c r="D11" s="153"/>
      <c r="E11" s="153"/>
      <c r="F11" s="153"/>
      <c r="G11" s="157" t="s">
        <v>139</v>
      </c>
      <c r="H11" s="153"/>
      <c r="I11" s="153"/>
      <c r="J11" s="153"/>
      <c r="K11" s="153"/>
      <c r="L11" s="153"/>
      <c r="M11" s="154">
        <v>0</v>
      </c>
      <c r="N11" s="153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135</v>
      </c>
      <c r="V11" s="23"/>
      <c r="W11" s="23"/>
      <c r="X11" s="23"/>
    </row>
    <row r="12" spans="1:24" x14ac:dyDescent="0.3">
      <c r="A12" s="158" t="s">
        <v>163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5">
        <v>0</v>
      </c>
      <c r="N12" s="156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135</v>
      </c>
      <c r="V12" s="23"/>
      <c r="W12" s="23"/>
      <c r="X12" s="23"/>
    </row>
    <row r="13" spans="1:24" x14ac:dyDescent="0.3">
      <c r="A13" s="27"/>
      <c r="B13" s="31"/>
      <c r="C13" s="31"/>
      <c r="D13" s="25"/>
      <c r="E13" s="152" t="s">
        <v>164</v>
      </c>
      <c r="F13" s="153"/>
      <c r="G13" s="153"/>
      <c r="H13" s="153"/>
      <c r="I13" s="153"/>
      <c r="J13" s="153"/>
      <c r="K13" s="153"/>
      <c r="L13" s="153"/>
      <c r="M13" s="155">
        <v>0</v>
      </c>
      <c r="N13" s="156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135</v>
      </c>
      <c r="V13" s="23"/>
      <c r="W13" s="23"/>
      <c r="X13" s="23"/>
    </row>
    <row r="14" spans="1:24" x14ac:dyDescent="0.3">
      <c r="A14" s="27"/>
      <c r="B14" s="31"/>
      <c r="C14" s="25"/>
      <c r="D14" s="152" t="s">
        <v>165</v>
      </c>
      <c r="E14" s="153"/>
      <c r="F14" s="153"/>
      <c r="G14" s="153"/>
      <c r="H14" s="153"/>
      <c r="I14" s="153"/>
      <c r="J14" s="153"/>
      <c r="K14" s="153"/>
      <c r="L14" s="153"/>
      <c r="M14" s="155">
        <v>0</v>
      </c>
      <c r="N14" s="156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135</v>
      </c>
      <c r="V14" s="23"/>
      <c r="W14" s="23"/>
      <c r="X14" s="23"/>
    </row>
    <row r="15" spans="1:24" x14ac:dyDescent="0.3">
      <c r="A15" s="27"/>
      <c r="B15" s="25"/>
      <c r="C15" s="152" t="s">
        <v>166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5">
        <v>0</v>
      </c>
      <c r="N15" s="156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135</v>
      </c>
      <c r="V15" s="23"/>
      <c r="W15" s="23"/>
      <c r="X15" s="23"/>
    </row>
    <row r="16" spans="1:24" x14ac:dyDescent="0.3">
      <c r="A16" s="27"/>
      <c r="B16" s="152" t="s">
        <v>140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5">
        <v>0</v>
      </c>
      <c r="N16" s="156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135</v>
      </c>
      <c r="V16" s="23"/>
      <c r="W16" s="23"/>
      <c r="X16" s="23"/>
    </row>
    <row r="17" spans="1:24" x14ac:dyDescent="0.3">
      <c r="A17" s="27"/>
      <c r="B17" s="157" t="s">
        <v>141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7"/>
      <c r="N17" s="153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3">
      <c r="A18" s="27"/>
      <c r="B18" s="24"/>
      <c r="C18" s="157" t="s">
        <v>160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7"/>
      <c r="N18" s="153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3">
      <c r="A19" s="27"/>
      <c r="B19" s="27"/>
      <c r="C19" s="24"/>
      <c r="D19" s="157" t="s">
        <v>161</v>
      </c>
      <c r="E19" s="153"/>
      <c r="F19" s="153"/>
      <c r="G19" s="153"/>
      <c r="H19" s="153"/>
      <c r="I19" s="153"/>
      <c r="J19" s="153"/>
      <c r="K19" s="153"/>
      <c r="L19" s="153"/>
      <c r="M19" s="157"/>
      <c r="N19" s="153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3">
      <c r="A20" s="27"/>
      <c r="B20" s="27"/>
      <c r="C20" s="27"/>
      <c r="D20" s="24"/>
      <c r="E20" s="157" t="s">
        <v>162</v>
      </c>
      <c r="F20" s="153"/>
      <c r="G20" s="153"/>
      <c r="H20" s="153"/>
      <c r="I20" s="153"/>
      <c r="J20" s="153"/>
      <c r="K20" s="153"/>
      <c r="L20" s="153"/>
      <c r="M20" s="157"/>
      <c r="N20" s="153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3">
      <c r="A21" s="159" t="s">
        <v>142</v>
      </c>
      <c r="B21" s="153"/>
      <c r="C21" s="153"/>
      <c r="D21" s="153"/>
      <c r="E21" s="153"/>
      <c r="F21" s="153"/>
      <c r="G21" s="159" t="s">
        <v>143</v>
      </c>
      <c r="H21" s="153"/>
      <c r="I21" s="153"/>
      <c r="J21" s="153"/>
      <c r="K21" s="153"/>
      <c r="L21" s="153"/>
      <c r="M21" s="157"/>
      <c r="N21" s="153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3">
      <c r="A22" s="157" t="s">
        <v>144</v>
      </c>
      <c r="B22" s="153"/>
      <c r="C22" s="153"/>
      <c r="D22" s="153"/>
      <c r="E22" s="153"/>
      <c r="F22" s="153"/>
      <c r="G22" s="157" t="s">
        <v>145</v>
      </c>
      <c r="H22" s="153"/>
      <c r="I22" s="153"/>
      <c r="J22" s="153"/>
      <c r="K22" s="153"/>
      <c r="L22" s="153"/>
      <c r="M22" s="154">
        <v>0</v>
      </c>
      <c r="N22" s="153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135</v>
      </c>
      <c r="V22" s="23"/>
      <c r="W22" s="23"/>
      <c r="X22" s="23"/>
    </row>
    <row r="23" spans="1:24" x14ac:dyDescent="0.3">
      <c r="A23" s="158" t="s">
        <v>167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5">
        <v>0</v>
      </c>
      <c r="N23" s="156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135</v>
      </c>
      <c r="V23" s="23"/>
      <c r="W23" s="23"/>
      <c r="X23" s="23"/>
    </row>
    <row r="24" spans="1:24" x14ac:dyDescent="0.3">
      <c r="A24" s="159" t="s">
        <v>146</v>
      </c>
      <c r="B24" s="153"/>
      <c r="C24" s="153"/>
      <c r="D24" s="153"/>
      <c r="E24" s="153"/>
      <c r="F24" s="153"/>
      <c r="G24" s="159" t="s">
        <v>147</v>
      </c>
      <c r="H24" s="153"/>
      <c r="I24" s="153"/>
      <c r="J24" s="153"/>
      <c r="K24" s="153"/>
      <c r="L24" s="153"/>
      <c r="M24" s="157"/>
      <c r="N24" s="153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3">
      <c r="A25" s="157" t="s">
        <v>148</v>
      </c>
      <c r="B25" s="153"/>
      <c r="C25" s="153"/>
      <c r="D25" s="153"/>
      <c r="E25" s="153"/>
      <c r="F25" s="153"/>
      <c r="G25" s="157" t="s">
        <v>149</v>
      </c>
      <c r="H25" s="153"/>
      <c r="I25" s="153"/>
      <c r="J25" s="153"/>
      <c r="K25" s="153"/>
      <c r="L25" s="153"/>
      <c r="M25" s="154">
        <v>0</v>
      </c>
      <c r="N25" s="153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135</v>
      </c>
      <c r="V25" s="23"/>
      <c r="W25" s="23"/>
      <c r="X25" s="23"/>
    </row>
    <row r="26" spans="1:24" x14ac:dyDescent="0.3">
      <c r="A26" s="158" t="s">
        <v>168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5">
        <v>0</v>
      </c>
      <c r="N26" s="156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135</v>
      </c>
      <c r="V26" s="23"/>
      <c r="W26" s="23"/>
      <c r="X26" s="23"/>
    </row>
    <row r="27" spans="1:24" x14ac:dyDescent="0.3">
      <c r="A27" s="157" t="s">
        <v>150</v>
      </c>
      <c r="B27" s="153"/>
      <c r="C27" s="153"/>
      <c r="D27" s="153"/>
      <c r="E27" s="153"/>
      <c r="F27" s="153"/>
      <c r="G27" s="157" t="s">
        <v>151</v>
      </c>
      <c r="H27" s="153"/>
      <c r="I27" s="153"/>
      <c r="J27" s="153"/>
      <c r="K27" s="153"/>
      <c r="L27" s="153"/>
      <c r="M27" s="154">
        <v>0</v>
      </c>
      <c r="N27" s="153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135</v>
      </c>
      <c r="V27" s="23"/>
      <c r="W27" s="23"/>
      <c r="X27" s="23"/>
    </row>
    <row r="28" spans="1:24" x14ac:dyDescent="0.3">
      <c r="A28" s="159" t="s">
        <v>152</v>
      </c>
      <c r="B28" s="153"/>
      <c r="C28" s="153"/>
      <c r="D28" s="153"/>
      <c r="E28" s="153"/>
      <c r="F28" s="153"/>
      <c r="G28" s="159" t="s">
        <v>153</v>
      </c>
      <c r="H28" s="153"/>
      <c r="I28" s="153"/>
      <c r="J28" s="153"/>
      <c r="K28" s="153"/>
      <c r="L28" s="153"/>
      <c r="M28" s="157"/>
      <c r="N28" s="153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3">
      <c r="A29" s="157" t="s">
        <v>154</v>
      </c>
      <c r="B29" s="153"/>
      <c r="C29" s="153"/>
      <c r="D29" s="153"/>
      <c r="E29" s="153"/>
      <c r="F29" s="153"/>
      <c r="G29" s="157" t="s">
        <v>155</v>
      </c>
      <c r="H29" s="153"/>
      <c r="I29" s="153"/>
      <c r="J29" s="153"/>
      <c r="K29" s="153"/>
      <c r="L29" s="153"/>
      <c r="M29" s="154">
        <v>0</v>
      </c>
      <c r="N29" s="153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135</v>
      </c>
      <c r="V29" s="23"/>
      <c r="W29" s="23"/>
      <c r="X29" s="23"/>
    </row>
    <row r="30" spans="1:24" x14ac:dyDescent="0.3">
      <c r="A30" s="158" t="s">
        <v>169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5">
        <v>0</v>
      </c>
      <c r="N30" s="156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135</v>
      </c>
      <c r="V30" s="23"/>
      <c r="W30" s="23"/>
      <c r="X30" s="23"/>
    </row>
    <row r="31" spans="1:24" x14ac:dyDescent="0.3">
      <c r="A31" s="27"/>
      <c r="B31" s="31"/>
      <c r="C31" s="31"/>
      <c r="D31" s="25"/>
      <c r="E31" s="152" t="s">
        <v>164</v>
      </c>
      <c r="F31" s="153"/>
      <c r="G31" s="153"/>
      <c r="H31" s="153"/>
      <c r="I31" s="153"/>
      <c r="J31" s="153"/>
      <c r="K31" s="153"/>
      <c r="L31" s="153"/>
      <c r="M31" s="155">
        <v>0</v>
      </c>
      <c r="N31" s="156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135</v>
      </c>
      <c r="V31" s="23"/>
      <c r="W31" s="23"/>
      <c r="X31" s="23"/>
    </row>
    <row r="32" spans="1:24" x14ac:dyDescent="0.3">
      <c r="A32" s="27"/>
      <c r="B32" s="31"/>
      <c r="C32" s="25"/>
      <c r="D32" s="152" t="s">
        <v>165</v>
      </c>
      <c r="E32" s="153"/>
      <c r="F32" s="153"/>
      <c r="G32" s="153"/>
      <c r="H32" s="153"/>
      <c r="I32" s="153"/>
      <c r="J32" s="153"/>
      <c r="K32" s="153"/>
      <c r="L32" s="153"/>
      <c r="M32" s="155">
        <v>0</v>
      </c>
      <c r="N32" s="156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135</v>
      </c>
      <c r="V32" s="23"/>
      <c r="W32" s="23"/>
      <c r="X32" s="23"/>
    </row>
    <row r="33" spans="1:24" x14ac:dyDescent="0.3">
      <c r="A33" s="27"/>
      <c r="B33" s="25"/>
      <c r="C33" s="152" t="s">
        <v>166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5">
        <v>0</v>
      </c>
      <c r="N33" s="156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135</v>
      </c>
      <c r="V33" s="23"/>
      <c r="W33" s="23"/>
      <c r="X33" s="23"/>
    </row>
    <row r="34" spans="1:24" x14ac:dyDescent="0.3">
      <c r="A34" s="27"/>
      <c r="B34" s="152" t="s">
        <v>156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5">
        <v>0</v>
      </c>
      <c r="N34" s="156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135</v>
      </c>
      <c r="V34" s="23"/>
      <c r="W34" s="23"/>
      <c r="X34" s="23"/>
    </row>
    <row r="35" spans="1:24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52"/>
      <c r="N35" s="153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3">
      <c r="A36" s="152" t="s">
        <v>170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2"/>
      <c r="N36" s="153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3">
      <c r="A37" s="152" t="s">
        <v>140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4">
        <v>0</v>
      </c>
      <c r="N37" s="153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135</v>
      </c>
      <c r="V37" s="23"/>
      <c r="W37" s="23"/>
      <c r="X37" s="23"/>
    </row>
    <row r="38" spans="1:24" x14ac:dyDescent="0.3">
      <c r="A38" s="152" t="s">
        <v>156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4">
        <v>0</v>
      </c>
      <c r="N38" s="153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135</v>
      </c>
      <c r="V38" s="23"/>
      <c r="W38" s="23"/>
      <c r="X38" s="23"/>
    </row>
    <row r="39" spans="1:24" x14ac:dyDescent="0.3">
      <c r="A39" s="152" t="s">
        <v>170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5">
        <v>0</v>
      </c>
      <c r="N39" s="156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52"/>
      <c r="N40" s="153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157</v>
      </c>
      <c r="M41" s="152"/>
      <c r="N41" s="153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3">
      <c r="A42" s="152" t="s">
        <v>140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4">
        <v>0</v>
      </c>
      <c r="N42" s="153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135</v>
      </c>
      <c r="V42" s="23"/>
      <c r="W42" s="23"/>
      <c r="X42" s="23"/>
    </row>
    <row r="43" spans="1:24" ht="15" thickBot="1" x14ac:dyDescent="0.35">
      <c r="A43" s="152" t="s">
        <v>156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4">
        <v>0</v>
      </c>
      <c r="N43" s="153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135</v>
      </c>
      <c r="V43" s="23"/>
      <c r="W43" s="23"/>
      <c r="X43" s="23"/>
    </row>
    <row r="44" spans="1:24" ht="15" thickTop="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157</v>
      </c>
      <c r="M44" s="150">
        <v>0</v>
      </c>
      <c r="N44" s="151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3">
      <c r="M48" t="s">
        <v>121</v>
      </c>
      <c r="O48" t="s">
        <v>122</v>
      </c>
      <c r="P48" t="s">
        <v>123</v>
      </c>
      <c r="Q48" t="s">
        <v>124</v>
      </c>
      <c r="R48" t="s">
        <v>125</v>
      </c>
      <c r="S48" t="s">
        <v>125</v>
      </c>
      <c r="T48" t="s">
        <v>126</v>
      </c>
      <c r="U48" t="s">
        <v>127</v>
      </c>
    </row>
    <row r="49" spans="1:21" x14ac:dyDescent="0.3">
      <c r="A49" t="s">
        <v>106</v>
      </c>
      <c r="G49" t="s">
        <v>7</v>
      </c>
      <c r="M49" t="s">
        <v>122</v>
      </c>
      <c r="O49" t="s">
        <v>128</v>
      </c>
      <c r="P49" t="s">
        <v>122</v>
      </c>
      <c r="Q49" t="s">
        <v>129</v>
      </c>
      <c r="R49" t="s">
        <v>130</v>
      </c>
      <c r="S49" t="s">
        <v>129</v>
      </c>
      <c r="T49" t="s">
        <v>129</v>
      </c>
      <c r="U49" t="s">
        <v>131</v>
      </c>
    </row>
    <row r="50" spans="1:21" x14ac:dyDescent="0.3">
      <c r="A50" t="s">
        <v>173</v>
      </c>
    </row>
    <row r="51" spans="1:21" x14ac:dyDescent="0.3">
      <c r="B51" t="s">
        <v>132</v>
      </c>
    </row>
    <row r="52" spans="1:21" x14ac:dyDescent="0.3">
      <c r="C52" t="s">
        <v>174</v>
      </c>
    </row>
    <row r="53" spans="1:21" x14ac:dyDescent="0.3">
      <c r="D53" t="s">
        <v>175</v>
      </c>
    </row>
    <row r="54" spans="1:21" x14ac:dyDescent="0.3">
      <c r="E54" t="s">
        <v>176</v>
      </c>
    </row>
    <row r="55" spans="1:21" x14ac:dyDescent="0.3">
      <c r="A55">
        <v>4990</v>
      </c>
      <c r="G55" t="s">
        <v>137</v>
      </c>
    </row>
    <row r="56" spans="1:21" x14ac:dyDescent="0.3">
      <c r="A56" t="s">
        <v>138</v>
      </c>
      <c r="G56" t="s">
        <v>139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135</v>
      </c>
    </row>
    <row r="57" spans="1:21" x14ac:dyDescent="0.3">
      <c r="A57" t="s">
        <v>177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135</v>
      </c>
    </row>
    <row r="58" spans="1:21" x14ac:dyDescent="0.3">
      <c r="E58" t="s">
        <v>178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135</v>
      </c>
    </row>
    <row r="59" spans="1:21" x14ac:dyDescent="0.3">
      <c r="D59" t="s">
        <v>179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135</v>
      </c>
    </row>
    <row r="60" spans="1:21" x14ac:dyDescent="0.3">
      <c r="C60" t="s">
        <v>180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135</v>
      </c>
    </row>
    <row r="61" spans="1:21" x14ac:dyDescent="0.3">
      <c r="B61" t="s">
        <v>140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135</v>
      </c>
    </row>
    <row r="62" spans="1:21" x14ac:dyDescent="0.3">
      <c r="B62" t="s">
        <v>141</v>
      </c>
    </row>
    <row r="63" spans="1:21" x14ac:dyDescent="0.3">
      <c r="C63" t="s">
        <v>174</v>
      </c>
    </row>
    <row r="64" spans="1:21" x14ac:dyDescent="0.3">
      <c r="D64" t="s">
        <v>175</v>
      </c>
    </row>
    <row r="65" spans="1:21" x14ac:dyDescent="0.3">
      <c r="E65" t="s">
        <v>176</v>
      </c>
    </row>
    <row r="66" spans="1:21" x14ac:dyDescent="0.3">
      <c r="A66">
        <v>5000</v>
      </c>
      <c r="G66" t="s">
        <v>143</v>
      </c>
    </row>
    <row r="67" spans="1:21" x14ac:dyDescent="0.3">
      <c r="A67" t="s">
        <v>144</v>
      </c>
      <c r="G67" t="s">
        <v>145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135</v>
      </c>
    </row>
    <row r="68" spans="1:21" x14ac:dyDescent="0.3">
      <c r="A68" t="s">
        <v>181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135</v>
      </c>
    </row>
    <row r="69" spans="1:21" x14ac:dyDescent="0.3">
      <c r="A69">
        <v>5400</v>
      </c>
      <c r="G69" t="s">
        <v>147</v>
      </c>
    </row>
    <row r="70" spans="1:21" x14ac:dyDescent="0.3">
      <c r="A70" t="s">
        <v>148</v>
      </c>
      <c r="G70" t="s">
        <v>149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135</v>
      </c>
    </row>
    <row r="71" spans="1:21" x14ac:dyDescent="0.3">
      <c r="A71" t="s">
        <v>182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135</v>
      </c>
    </row>
    <row r="72" spans="1:21" x14ac:dyDescent="0.3">
      <c r="A72">
        <v>7303</v>
      </c>
      <c r="G72" t="s">
        <v>151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135</v>
      </c>
    </row>
    <row r="73" spans="1:21" x14ac:dyDescent="0.3">
      <c r="A73">
        <v>9500</v>
      </c>
      <c r="G73" t="s">
        <v>153</v>
      </c>
    </row>
    <row r="74" spans="1:21" x14ac:dyDescent="0.3">
      <c r="A74" t="s">
        <v>154</v>
      </c>
      <c r="G74" t="s">
        <v>155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135</v>
      </c>
    </row>
    <row r="75" spans="1:21" x14ac:dyDescent="0.3">
      <c r="A75" t="s">
        <v>183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135</v>
      </c>
    </row>
    <row r="76" spans="1:21" x14ac:dyDescent="0.3">
      <c r="E76" t="s">
        <v>178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135</v>
      </c>
    </row>
    <row r="77" spans="1:21" x14ac:dyDescent="0.3">
      <c r="D77" t="s">
        <v>179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135</v>
      </c>
    </row>
    <row r="78" spans="1:21" x14ac:dyDescent="0.3">
      <c r="C78" t="s">
        <v>180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135</v>
      </c>
    </row>
    <row r="79" spans="1:21" x14ac:dyDescent="0.3">
      <c r="B79" t="s">
        <v>156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135</v>
      </c>
    </row>
    <row r="81" spans="1:23" x14ac:dyDescent="0.3">
      <c r="A81" t="s">
        <v>184</v>
      </c>
    </row>
    <row r="82" spans="1:23" x14ac:dyDescent="0.3">
      <c r="A82" t="s">
        <v>140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135</v>
      </c>
    </row>
    <row r="83" spans="1:23" x14ac:dyDescent="0.3">
      <c r="A83" t="s">
        <v>156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135</v>
      </c>
    </row>
    <row r="84" spans="1:23" x14ac:dyDescent="0.3">
      <c r="A84" t="s">
        <v>184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3">
      <c r="L86" t="s">
        <v>157</v>
      </c>
    </row>
    <row r="87" spans="1:23" x14ac:dyDescent="0.3">
      <c r="A87" t="s">
        <v>140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135</v>
      </c>
    </row>
    <row r="88" spans="1:23" x14ac:dyDescent="0.3">
      <c r="A88" t="s">
        <v>156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135</v>
      </c>
    </row>
    <row r="89" spans="1:23" x14ac:dyDescent="0.3">
      <c r="L89" t="s">
        <v>157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138" t="s">
        <v>121</v>
      </c>
      <c r="N93" s="136"/>
      <c r="O93" s="47" t="s">
        <v>122</v>
      </c>
      <c r="P93" s="47" t="s">
        <v>123</v>
      </c>
      <c r="Q93" s="47" t="s">
        <v>124</v>
      </c>
      <c r="R93" s="47" t="s">
        <v>125</v>
      </c>
      <c r="S93" s="47" t="s">
        <v>125</v>
      </c>
      <c r="T93" s="47" t="s">
        <v>126</v>
      </c>
      <c r="U93" s="47" t="s">
        <v>127</v>
      </c>
      <c r="V93" s="48"/>
      <c r="W93" s="48"/>
    </row>
    <row r="94" spans="1:23" x14ac:dyDescent="0.3">
      <c r="A94" s="139" t="s">
        <v>106</v>
      </c>
      <c r="B94" s="140"/>
      <c r="C94" s="140"/>
      <c r="D94" s="140"/>
      <c r="E94" s="140"/>
      <c r="F94" s="140"/>
      <c r="G94" s="139" t="s">
        <v>7</v>
      </c>
      <c r="H94" s="140"/>
      <c r="I94" s="140"/>
      <c r="J94" s="140"/>
      <c r="K94" s="140"/>
      <c r="L94" s="140"/>
      <c r="M94" s="141" t="s">
        <v>122</v>
      </c>
      <c r="N94" s="140"/>
      <c r="O94" s="49" t="s">
        <v>128</v>
      </c>
      <c r="P94" s="49" t="s">
        <v>122</v>
      </c>
      <c r="Q94" s="49" t="s">
        <v>129</v>
      </c>
      <c r="R94" s="49" t="s">
        <v>130</v>
      </c>
      <c r="S94" s="49" t="s">
        <v>129</v>
      </c>
      <c r="T94" s="49" t="s">
        <v>129</v>
      </c>
      <c r="U94" s="49" t="s">
        <v>131</v>
      </c>
      <c r="V94" s="48"/>
      <c r="W94" s="48"/>
    </row>
    <row r="95" spans="1:23" x14ac:dyDescent="0.3">
      <c r="A95" s="142" t="s">
        <v>189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42"/>
      <c r="N95" s="136"/>
      <c r="O95" s="46"/>
      <c r="P95" s="46"/>
      <c r="Q95" s="46"/>
      <c r="R95" s="46"/>
      <c r="S95" s="46"/>
      <c r="T95" s="46"/>
      <c r="U95" s="46"/>
      <c r="V95" s="48"/>
      <c r="W95" s="48"/>
    </row>
    <row r="96" spans="1:23" x14ac:dyDescent="0.3">
      <c r="A96" s="50"/>
      <c r="B96" s="142" t="s">
        <v>132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42"/>
      <c r="N96" s="136"/>
      <c r="O96" s="46"/>
      <c r="P96" s="46"/>
      <c r="Q96" s="46"/>
      <c r="R96" s="46"/>
      <c r="S96" s="46"/>
      <c r="T96" s="46"/>
      <c r="U96" s="46"/>
      <c r="V96" s="48"/>
      <c r="W96" s="48"/>
    </row>
    <row r="97" spans="1:23" x14ac:dyDescent="0.3">
      <c r="A97" s="50"/>
      <c r="B97" s="46"/>
      <c r="C97" s="142" t="s">
        <v>160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42"/>
      <c r="N97" s="136"/>
      <c r="O97" s="46"/>
      <c r="P97" s="46"/>
      <c r="Q97" s="46"/>
      <c r="R97" s="46"/>
      <c r="S97" s="46"/>
      <c r="T97" s="46"/>
      <c r="U97" s="46"/>
      <c r="V97" s="48"/>
      <c r="W97" s="48"/>
    </row>
    <row r="98" spans="1:23" x14ac:dyDescent="0.3">
      <c r="A98" s="50"/>
      <c r="B98" s="50"/>
      <c r="C98" s="46"/>
      <c r="D98" s="142" t="s">
        <v>161</v>
      </c>
      <c r="E98" s="136"/>
      <c r="F98" s="136"/>
      <c r="G98" s="136"/>
      <c r="H98" s="136"/>
      <c r="I98" s="136"/>
      <c r="J98" s="136"/>
      <c r="K98" s="136"/>
      <c r="L98" s="136"/>
      <c r="M98" s="142"/>
      <c r="N98" s="136"/>
      <c r="O98" s="46"/>
      <c r="P98" s="46"/>
      <c r="Q98" s="46"/>
      <c r="R98" s="46"/>
      <c r="S98" s="46"/>
      <c r="T98" s="46"/>
      <c r="U98" s="46"/>
      <c r="V98" s="48"/>
      <c r="W98" s="48"/>
    </row>
    <row r="99" spans="1:23" x14ac:dyDescent="0.3">
      <c r="A99" s="50"/>
      <c r="B99" s="50"/>
      <c r="C99" s="50"/>
      <c r="D99" s="46"/>
      <c r="E99" s="142" t="s">
        <v>162</v>
      </c>
      <c r="F99" s="136"/>
      <c r="G99" s="136"/>
      <c r="H99" s="136"/>
      <c r="I99" s="136"/>
      <c r="J99" s="136"/>
      <c r="K99" s="136"/>
      <c r="L99" s="136"/>
      <c r="M99" s="142"/>
      <c r="N99" s="136"/>
      <c r="O99" s="46"/>
      <c r="P99" s="46"/>
      <c r="Q99" s="46"/>
      <c r="R99" s="46"/>
      <c r="S99" s="46"/>
      <c r="T99" s="46"/>
      <c r="U99" s="46"/>
      <c r="V99" s="48"/>
      <c r="W99" s="48"/>
    </row>
    <row r="100" spans="1:23" x14ac:dyDescent="0.3">
      <c r="A100" s="145" t="s">
        <v>136</v>
      </c>
      <c r="B100" s="136"/>
      <c r="C100" s="136"/>
      <c r="D100" s="136"/>
      <c r="E100" s="136"/>
      <c r="F100" s="136"/>
      <c r="G100" s="145" t="s">
        <v>137</v>
      </c>
      <c r="H100" s="136"/>
      <c r="I100" s="136"/>
      <c r="J100" s="136"/>
      <c r="K100" s="136"/>
      <c r="L100" s="136"/>
      <c r="M100" s="142"/>
      <c r="N100" s="136"/>
      <c r="O100" s="46"/>
      <c r="P100" s="46"/>
      <c r="Q100" s="46"/>
      <c r="R100" s="46"/>
      <c r="S100" s="46"/>
      <c r="T100" s="46"/>
      <c r="U100" s="46"/>
      <c r="V100" s="48"/>
      <c r="W100" s="48"/>
    </row>
    <row r="101" spans="1:23" x14ac:dyDescent="0.3">
      <c r="A101" s="142" t="s">
        <v>138</v>
      </c>
      <c r="B101" s="136"/>
      <c r="C101" s="136"/>
      <c r="D101" s="136"/>
      <c r="E101" s="136"/>
      <c r="F101" s="136"/>
      <c r="G101" s="142" t="s">
        <v>139</v>
      </c>
      <c r="H101" s="136"/>
      <c r="I101" s="136"/>
      <c r="J101" s="136"/>
      <c r="K101" s="136"/>
      <c r="L101" s="136"/>
      <c r="M101" s="146">
        <v>0</v>
      </c>
      <c r="N101" s="136"/>
      <c r="O101" s="51">
        <v>0</v>
      </c>
      <c r="P101" s="51">
        <v>0</v>
      </c>
      <c r="Q101" s="51">
        <v>58833.73</v>
      </c>
      <c r="R101" s="51">
        <v>0</v>
      </c>
      <c r="S101" s="51">
        <v>58833.73</v>
      </c>
      <c r="T101" s="51">
        <v>-58833.73</v>
      </c>
      <c r="U101" s="47" t="s">
        <v>135</v>
      </c>
      <c r="V101" s="48"/>
      <c r="W101" s="48"/>
    </row>
    <row r="102" spans="1:23" x14ac:dyDescent="0.3">
      <c r="A102" s="142" t="s">
        <v>187</v>
      </c>
      <c r="B102" s="136"/>
      <c r="C102" s="136"/>
      <c r="D102" s="136"/>
      <c r="E102" s="136"/>
      <c r="F102" s="136"/>
      <c r="G102" s="142" t="s">
        <v>188</v>
      </c>
      <c r="H102" s="136"/>
      <c r="I102" s="136"/>
      <c r="J102" s="136"/>
      <c r="K102" s="136"/>
      <c r="L102" s="136"/>
      <c r="M102" s="146">
        <v>0</v>
      </c>
      <c r="N102" s="136"/>
      <c r="O102" s="51">
        <v>0</v>
      </c>
      <c r="P102" s="51">
        <v>0</v>
      </c>
      <c r="Q102" s="51">
        <v>38387</v>
      </c>
      <c r="R102" s="51">
        <v>0</v>
      </c>
      <c r="S102" s="51">
        <v>38387</v>
      </c>
      <c r="T102" s="51">
        <v>-38387</v>
      </c>
      <c r="U102" s="47" t="s">
        <v>135</v>
      </c>
      <c r="V102" s="48"/>
      <c r="W102" s="48"/>
    </row>
    <row r="103" spans="1:23" x14ac:dyDescent="0.3">
      <c r="A103" s="147" t="s">
        <v>163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43">
        <v>0</v>
      </c>
      <c r="N103" s="144"/>
      <c r="O103" s="52">
        <v>0</v>
      </c>
      <c r="P103" s="52">
        <v>0</v>
      </c>
      <c r="Q103" s="52">
        <v>97220.73</v>
      </c>
      <c r="R103" s="52">
        <v>0</v>
      </c>
      <c r="S103" s="52">
        <v>97220.73</v>
      </c>
      <c r="T103" s="52">
        <v>-97220.73</v>
      </c>
      <c r="U103" s="53" t="s">
        <v>135</v>
      </c>
      <c r="V103" s="48"/>
      <c r="W103" s="48"/>
    </row>
    <row r="104" spans="1:23" x14ac:dyDescent="0.3">
      <c r="A104" s="50"/>
      <c r="B104" s="54"/>
      <c r="C104" s="54"/>
      <c r="D104" s="47"/>
      <c r="E104" s="138" t="s">
        <v>164</v>
      </c>
      <c r="F104" s="136"/>
      <c r="G104" s="136"/>
      <c r="H104" s="136"/>
      <c r="I104" s="136"/>
      <c r="J104" s="136"/>
      <c r="K104" s="136"/>
      <c r="L104" s="136"/>
      <c r="M104" s="143">
        <v>0</v>
      </c>
      <c r="N104" s="144"/>
      <c r="O104" s="52">
        <v>0</v>
      </c>
      <c r="P104" s="52">
        <v>0</v>
      </c>
      <c r="Q104" s="52">
        <v>97220.73</v>
      </c>
      <c r="R104" s="52">
        <v>0</v>
      </c>
      <c r="S104" s="52">
        <v>97220.73</v>
      </c>
      <c r="T104" s="52">
        <v>-97220.73</v>
      </c>
      <c r="U104" s="53" t="s">
        <v>135</v>
      </c>
      <c r="V104" s="48"/>
      <c r="W104" s="48"/>
    </row>
    <row r="105" spans="1:23" x14ac:dyDescent="0.3">
      <c r="A105" s="50"/>
      <c r="B105" s="54"/>
      <c r="C105" s="47"/>
      <c r="D105" s="138" t="s">
        <v>165</v>
      </c>
      <c r="E105" s="136"/>
      <c r="F105" s="136"/>
      <c r="G105" s="136"/>
      <c r="H105" s="136"/>
      <c r="I105" s="136"/>
      <c r="J105" s="136"/>
      <c r="K105" s="136"/>
      <c r="L105" s="136"/>
      <c r="M105" s="143">
        <v>0</v>
      </c>
      <c r="N105" s="144"/>
      <c r="O105" s="52">
        <v>0</v>
      </c>
      <c r="P105" s="52">
        <v>0</v>
      </c>
      <c r="Q105" s="52">
        <v>97220.73</v>
      </c>
      <c r="R105" s="52">
        <v>0</v>
      </c>
      <c r="S105" s="52">
        <v>97220.73</v>
      </c>
      <c r="T105" s="52">
        <v>-97220.73</v>
      </c>
      <c r="U105" s="53" t="s">
        <v>135</v>
      </c>
      <c r="V105" s="48"/>
      <c r="W105" s="48"/>
    </row>
    <row r="106" spans="1:23" x14ac:dyDescent="0.3">
      <c r="A106" s="50"/>
      <c r="B106" s="47"/>
      <c r="C106" s="138" t="s">
        <v>166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43">
        <v>0</v>
      </c>
      <c r="N106" s="144"/>
      <c r="O106" s="52">
        <v>0</v>
      </c>
      <c r="P106" s="52">
        <v>0</v>
      </c>
      <c r="Q106" s="52">
        <v>97220.73</v>
      </c>
      <c r="R106" s="52">
        <v>0</v>
      </c>
      <c r="S106" s="52">
        <v>97220.73</v>
      </c>
      <c r="T106" s="52">
        <v>-97220.73</v>
      </c>
      <c r="U106" s="53" t="s">
        <v>135</v>
      </c>
      <c r="V106" s="48"/>
      <c r="W106" s="48"/>
    </row>
    <row r="107" spans="1:23" x14ac:dyDescent="0.3">
      <c r="A107" s="50"/>
      <c r="B107" s="138" t="s">
        <v>140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43">
        <v>0</v>
      </c>
      <c r="N107" s="144"/>
      <c r="O107" s="52">
        <v>0</v>
      </c>
      <c r="P107" s="52">
        <v>0</v>
      </c>
      <c r="Q107" s="52">
        <v>97220.73</v>
      </c>
      <c r="R107" s="52">
        <v>0</v>
      </c>
      <c r="S107" s="52">
        <v>97220.73</v>
      </c>
      <c r="T107" s="52">
        <v>-97220.73</v>
      </c>
      <c r="U107" s="53" t="s">
        <v>135</v>
      </c>
      <c r="V107" s="48"/>
      <c r="W107" s="48"/>
    </row>
    <row r="108" spans="1:23" x14ac:dyDescent="0.3">
      <c r="A108" s="50"/>
      <c r="B108" s="142" t="s">
        <v>141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42"/>
      <c r="N108" s="136"/>
      <c r="O108" s="46"/>
      <c r="P108" s="46"/>
      <c r="Q108" s="46"/>
      <c r="R108" s="46"/>
      <c r="S108" s="46"/>
      <c r="T108" s="46"/>
      <c r="U108" s="46"/>
      <c r="V108" s="45"/>
      <c r="W108" s="45"/>
    </row>
    <row r="109" spans="1:23" x14ac:dyDescent="0.3">
      <c r="A109" s="50"/>
      <c r="B109" s="46"/>
      <c r="C109" s="142" t="s">
        <v>160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42"/>
      <c r="N109" s="136"/>
      <c r="O109" s="46"/>
      <c r="P109" s="46"/>
      <c r="Q109" s="46"/>
      <c r="R109" s="46"/>
      <c r="S109" s="46"/>
      <c r="T109" s="46"/>
      <c r="U109" s="46"/>
      <c r="V109" s="45"/>
      <c r="W109" s="45"/>
    </row>
    <row r="110" spans="1:23" x14ac:dyDescent="0.3">
      <c r="A110" s="50"/>
      <c r="B110" s="50"/>
      <c r="C110" s="46"/>
      <c r="D110" s="142" t="s">
        <v>161</v>
      </c>
      <c r="E110" s="136"/>
      <c r="F110" s="136"/>
      <c r="G110" s="136"/>
      <c r="H110" s="136"/>
      <c r="I110" s="136"/>
      <c r="J110" s="136"/>
      <c r="K110" s="136"/>
      <c r="L110" s="136"/>
      <c r="M110" s="142"/>
      <c r="N110" s="136"/>
      <c r="O110" s="46"/>
      <c r="P110" s="46"/>
      <c r="Q110" s="46"/>
      <c r="R110" s="46"/>
      <c r="S110" s="46"/>
      <c r="T110" s="46"/>
      <c r="U110" s="46"/>
      <c r="V110" s="45"/>
      <c r="W110" s="45"/>
    </row>
    <row r="111" spans="1:23" x14ac:dyDescent="0.3">
      <c r="A111" s="50"/>
      <c r="B111" s="50"/>
      <c r="C111" s="50"/>
      <c r="D111" s="46"/>
      <c r="E111" s="142" t="s">
        <v>162</v>
      </c>
      <c r="F111" s="136"/>
      <c r="G111" s="136"/>
      <c r="H111" s="136"/>
      <c r="I111" s="136"/>
      <c r="J111" s="136"/>
      <c r="K111" s="136"/>
      <c r="L111" s="136"/>
      <c r="M111" s="142"/>
      <c r="N111" s="136"/>
      <c r="O111" s="46"/>
      <c r="P111" s="46"/>
      <c r="Q111" s="46"/>
      <c r="R111" s="46"/>
      <c r="S111" s="46"/>
      <c r="T111" s="46"/>
      <c r="U111" s="46"/>
      <c r="V111" s="45"/>
      <c r="W111" s="45"/>
    </row>
    <row r="112" spans="1:23" x14ac:dyDescent="0.3">
      <c r="A112" s="145" t="s">
        <v>142</v>
      </c>
      <c r="B112" s="136"/>
      <c r="C112" s="136"/>
      <c r="D112" s="136"/>
      <c r="E112" s="136"/>
      <c r="F112" s="136"/>
      <c r="G112" s="145" t="s">
        <v>143</v>
      </c>
      <c r="H112" s="136"/>
      <c r="I112" s="136"/>
      <c r="J112" s="136"/>
      <c r="K112" s="136"/>
      <c r="L112" s="136"/>
      <c r="M112" s="142"/>
      <c r="N112" s="136"/>
      <c r="O112" s="46"/>
      <c r="P112" s="46"/>
      <c r="Q112" s="46"/>
      <c r="R112" s="46"/>
      <c r="S112" s="46"/>
      <c r="T112" s="46"/>
      <c r="U112" s="46"/>
      <c r="V112" s="45"/>
      <c r="W112" s="45"/>
    </row>
    <row r="113" spans="1:23" x14ac:dyDescent="0.3">
      <c r="A113" s="142" t="s">
        <v>144</v>
      </c>
      <c r="B113" s="136"/>
      <c r="C113" s="136"/>
      <c r="D113" s="136"/>
      <c r="E113" s="136"/>
      <c r="F113" s="136"/>
      <c r="G113" s="142" t="s">
        <v>145</v>
      </c>
      <c r="H113" s="136"/>
      <c r="I113" s="136"/>
      <c r="J113" s="136"/>
      <c r="K113" s="136"/>
      <c r="L113" s="136"/>
      <c r="M113" s="146">
        <v>0</v>
      </c>
      <c r="N113" s="136"/>
      <c r="O113" s="51">
        <v>0</v>
      </c>
      <c r="P113" s="51">
        <v>0</v>
      </c>
      <c r="Q113" s="51">
        <v>3886.69</v>
      </c>
      <c r="R113" s="51">
        <v>0</v>
      </c>
      <c r="S113" s="51">
        <v>3886.69</v>
      </c>
      <c r="T113" s="51">
        <v>-3886.69</v>
      </c>
      <c r="U113" s="47" t="s">
        <v>135</v>
      </c>
      <c r="V113" s="45"/>
      <c r="W113" s="45"/>
    </row>
    <row r="114" spans="1:23" x14ac:dyDescent="0.3">
      <c r="A114" s="147" t="s">
        <v>167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43">
        <v>0</v>
      </c>
      <c r="N114" s="144"/>
      <c r="O114" s="52">
        <v>0</v>
      </c>
      <c r="P114" s="52">
        <v>0</v>
      </c>
      <c r="Q114" s="52">
        <v>3886.69</v>
      </c>
      <c r="R114" s="52">
        <v>0</v>
      </c>
      <c r="S114" s="52">
        <v>3886.69</v>
      </c>
      <c r="T114" s="52">
        <v>-3886.69</v>
      </c>
      <c r="U114" s="53" t="s">
        <v>135</v>
      </c>
      <c r="V114" s="45"/>
      <c r="W114" s="45"/>
    </row>
    <row r="115" spans="1:23" x14ac:dyDescent="0.3">
      <c r="A115" s="145" t="s">
        <v>146</v>
      </c>
      <c r="B115" s="136"/>
      <c r="C115" s="136"/>
      <c r="D115" s="136"/>
      <c r="E115" s="136"/>
      <c r="F115" s="136"/>
      <c r="G115" s="145" t="s">
        <v>147</v>
      </c>
      <c r="H115" s="136"/>
      <c r="I115" s="136"/>
      <c r="J115" s="136"/>
      <c r="K115" s="136"/>
      <c r="L115" s="136"/>
      <c r="M115" s="142"/>
      <c r="N115" s="136"/>
      <c r="O115" s="46"/>
      <c r="P115" s="46"/>
      <c r="Q115" s="46"/>
      <c r="R115" s="46"/>
      <c r="S115" s="46"/>
      <c r="T115" s="46"/>
      <c r="U115" s="46"/>
      <c r="V115" s="45"/>
      <c r="W115" s="45"/>
    </row>
    <row r="116" spans="1:23" x14ac:dyDescent="0.3">
      <c r="A116" s="142" t="s">
        <v>148</v>
      </c>
      <c r="B116" s="136"/>
      <c r="C116" s="136"/>
      <c r="D116" s="136"/>
      <c r="E116" s="136"/>
      <c r="F116" s="136"/>
      <c r="G116" s="142" t="s">
        <v>149</v>
      </c>
      <c r="H116" s="136"/>
      <c r="I116" s="136"/>
      <c r="J116" s="136"/>
      <c r="K116" s="136"/>
      <c r="L116" s="136"/>
      <c r="M116" s="146">
        <v>0</v>
      </c>
      <c r="N116" s="136"/>
      <c r="O116" s="51">
        <v>0</v>
      </c>
      <c r="P116" s="51">
        <v>0</v>
      </c>
      <c r="Q116" s="51">
        <v>278.36</v>
      </c>
      <c r="R116" s="51">
        <v>0</v>
      </c>
      <c r="S116" s="51">
        <v>278.36</v>
      </c>
      <c r="T116" s="51">
        <v>-278.36</v>
      </c>
      <c r="U116" s="47" t="s">
        <v>135</v>
      </c>
      <c r="V116" s="45"/>
      <c r="W116" s="45"/>
    </row>
    <row r="117" spans="1:23" x14ac:dyDescent="0.3">
      <c r="A117" s="147" t="s">
        <v>168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43">
        <v>0</v>
      </c>
      <c r="N117" s="144"/>
      <c r="O117" s="52">
        <v>0</v>
      </c>
      <c r="P117" s="52">
        <v>0</v>
      </c>
      <c r="Q117" s="52">
        <v>278.36</v>
      </c>
      <c r="R117" s="52">
        <v>0</v>
      </c>
      <c r="S117" s="52">
        <v>278.36</v>
      </c>
      <c r="T117" s="52">
        <v>-278.36</v>
      </c>
      <c r="U117" s="53" t="s">
        <v>135</v>
      </c>
      <c r="V117" s="45"/>
      <c r="W117" s="45"/>
    </row>
    <row r="118" spans="1:23" x14ac:dyDescent="0.3">
      <c r="A118" s="142" t="s">
        <v>150</v>
      </c>
      <c r="B118" s="136"/>
      <c r="C118" s="136"/>
      <c r="D118" s="136"/>
      <c r="E118" s="136"/>
      <c r="F118" s="136"/>
      <c r="G118" s="142" t="s">
        <v>151</v>
      </c>
      <c r="H118" s="136"/>
      <c r="I118" s="136"/>
      <c r="J118" s="136"/>
      <c r="K118" s="136"/>
      <c r="L118" s="136"/>
      <c r="M118" s="146">
        <v>0</v>
      </c>
      <c r="N118" s="136"/>
      <c r="O118" s="51">
        <v>0</v>
      </c>
      <c r="P118" s="51">
        <v>0</v>
      </c>
      <c r="Q118" s="51">
        <v>6</v>
      </c>
      <c r="R118" s="51">
        <v>0</v>
      </c>
      <c r="S118" s="51">
        <v>6</v>
      </c>
      <c r="T118" s="51">
        <v>-6</v>
      </c>
      <c r="U118" s="47" t="s">
        <v>135</v>
      </c>
      <c r="V118" s="45"/>
      <c r="W118" s="45"/>
    </row>
    <row r="119" spans="1:23" x14ac:dyDescent="0.3">
      <c r="A119" s="145" t="s">
        <v>152</v>
      </c>
      <c r="B119" s="136"/>
      <c r="C119" s="136"/>
      <c r="D119" s="136"/>
      <c r="E119" s="136"/>
      <c r="F119" s="136"/>
      <c r="G119" s="145" t="s">
        <v>153</v>
      </c>
      <c r="H119" s="136"/>
      <c r="I119" s="136"/>
      <c r="J119" s="136"/>
      <c r="K119" s="136"/>
      <c r="L119" s="136"/>
      <c r="M119" s="142"/>
      <c r="N119" s="136"/>
      <c r="O119" s="46"/>
      <c r="P119" s="46"/>
      <c r="Q119" s="46"/>
      <c r="R119" s="46"/>
      <c r="S119" s="46"/>
      <c r="T119" s="46"/>
      <c r="U119" s="46"/>
      <c r="V119" s="45"/>
      <c r="W119" s="45"/>
    </row>
    <row r="120" spans="1:23" x14ac:dyDescent="0.3">
      <c r="A120" s="142" t="s">
        <v>154</v>
      </c>
      <c r="B120" s="136"/>
      <c r="C120" s="136"/>
      <c r="D120" s="136"/>
      <c r="E120" s="136"/>
      <c r="F120" s="136"/>
      <c r="G120" s="142" t="s">
        <v>155</v>
      </c>
      <c r="H120" s="136"/>
      <c r="I120" s="136"/>
      <c r="J120" s="136"/>
      <c r="K120" s="136"/>
      <c r="L120" s="136"/>
      <c r="M120" s="146">
        <v>0</v>
      </c>
      <c r="N120" s="136"/>
      <c r="O120" s="51">
        <v>0</v>
      </c>
      <c r="P120" s="51">
        <v>0</v>
      </c>
      <c r="Q120" s="51">
        <v>20744.150000000001</v>
      </c>
      <c r="R120" s="51">
        <v>-8499.0300000000007</v>
      </c>
      <c r="S120" s="51">
        <v>20744.150000000001</v>
      </c>
      <c r="T120" s="51">
        <v>-12245.12</v>
      </c>
      <c r="U120" s="47" t="s">
        <v>135</v>
      </c>
      <c r="V120" s="45"/>
      <c r="W120" s="45"/>
    </row>
    <row r="121" spans="1:23" x14ac:dyDescent="0.3">
      <c r="A121" s="147" t="s">
        <v>169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43">
        <v>0</v>
      </c>
      <c r="N121" s="144"/>
      <c r="O121" s="52">
        <v>0</v>
      </c>
      <c r="P121" s="52">
        <v>0</v>
      </c>
      <c r="Q121" s="52">
        <v>20744.150000000001</v>
      </c>
      <c r="R121" s="52">
        <v>-8499.0300000000007</v>
      </c>
      <c r="S121" s="52">
        <v>20744.150000000001</v>
      </c>
      <c r="T121" s="52">
        <v>-12245.12</v>
      </c>
      <c r="U121" s="53" t="s">
        <v>135</v>
      </c>
      <c r="V121" s="45"/>
      <c r="W121" s="45"/>
    </row>
    <row r="122" spans="1:23" x14ac:dyDescent="0.3">
      <c r="A122" s="50"/>
      <c r="B122" s="54"/>
      <c r="C122" s="54"/>
      <c r="D122" s="47"/>
      <c r="E122" s="138" t="s">
        <v>164</v>
      </c>
      <c r="F122" s="136"/>
      <c r="G122" s="136"/>
      <c r="H122" s="136"/>
      <c r="I122" s="136"/>
      <c r="J122" s="136"/>
      <c r="K122" s="136"/>
      <c r="L122" s="136"/>
      <c r="M122" s="143">
        <v>0</v>
      </c>
      <c r="N122" s="144"/>
      <c r="O122" s="52">
        <v>0</v>
      </c>
      <c r="P122" s="52">
        <v>0</v>
      </c>
      <c r="Q122" s="52">
        <v>24915.200000000001</v>
      </c>
      <c r="R122" s="52">
        <v>-8499.0300000000007</v>
      </c>
      <c r="S122" s="52">
        <v>24915.200000000001</v>
      </c>
      <c r="T122" s="52">
        <v>-16416.169999999998</v>
      </c>
      <c r="U122" s="53" t="s">
        <v>135</v>
      </c>
      <c r="V122" s="45"/>
      <c r="W122" s="45"/>
    </row>
    <row r="123" spans="1:23" x14ac:dyDescent="0.3">
      <c r="A123" s="50"/>
      <c r="B123" s="54"/>
      <c r="C123" s="47"/>
      <c r="D123" s="138" t="s">
        <v>165</v>
      </c>
      <c r="E123" s="136"/>
      <c r="F123" s="136"/>
      <c r="G123" s="136"/>
      <c r="H123" s="136"/>
      <c r="I123" s="136"/>
      <c r="J123" s="136"/>
      <c r="K123" s="136"/>
      <c r="L123" s="136"/>
      <c r="M123" s="143">
        <v>0</v>
      </c>
      <c r="N123" s="144"/>
      <c r="O123" s="52">
        <v>0</v>
      </c>
      <c r="P123" s="52">
        <v>0</v>
      </c>
      <c r="Q123" s="52">
        <v>24915.200000000001</v>
      </c>
      <c r="R123" s="52">
        <v>-8499.0300000000007</v>
      </c>
      <c r="S123" s="52">
        <v>24915.200000000001</v>
      </c>
      <c r="T123" s="52">
        <v>-16416.169999999998</v>
      </c>
      <c r="U123" s="53" t="s">
        <v>135</v>
      </c>
      <c r="V123" s="45"/>
      <c r="W123" s="45"/>
    </row>
    <row r="124" spans="1:23" x14ac:dyDescent="0.3">
      <c r="A124" s="50"/>
      <c r="B124" s="47"/>
      <c r="C124" s="138" t="s">
        <v>166</v>
      </c>
      <c r="D124" s="136"/>
      <c r="E124" s="136"/>
      <c r="F124" s="136"/>
      <c r="G124" s="136"/>
      <c r="H124" s="136"/>
      <c r="I124" s="136"/>
      <c r="J124" s="136"/>
      <c r="K124" s="136"/>
      <c r="L124" s="136"/>
      <c r="M124" s="143">
        <v>0</v>
      </c>
      <c r="N124" s="144"/>
      <c r="O124" s="52">
        <v>0</v>
      </c>
      <c r="P124" s="52">
        <v>0</v>
      </c>
      <c r="Q124" s="52">
        <v>24915.200000000001</v>
      </c>
      <c r="R124" s="52">
        <v>-8499.0300000000007</v>
      </c>
      <c r="S124" s="52">
        <v>24915.200000000001</v>
      </c>
      <c r="T124" s="52">
        <v>-16416.169999999998</v>
      </c>
      <c r="U124" s="53" t="s">
        <v>135</v>
      </c>
      <c r="V124" s="45"/>
      <c r="W124" s="45"/>
    </row>
    <row r="125" spans="1:23" x14ac:dyDescent="0.3">
      <c r="A125" s="50"/>
      <c r="B125" s="138" t="s">
        <v>156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43">
        <v>0</v>
      </c>
      <c r="N125" s="144"/>
      <c r="O125" s="52">
        <v>0</v>
      </c>
      <c r="P125" s="52">
        <v>0</v>
      </c>
      <c r="Q125" s="52">
        <v>24915.200000000001</v>
      </c>
      <c r="R125" s="52">
        <v>-8499.0300000000007</v>
      </c>
      <c r="S125" s="52">
        <v>24915.200000000001</v>
      </c>
      <c r="T125" s="52">
        <v>-16416.169999999998</v>
      </c>
      <c r="U125" s="53" t="s">
        <v>135</v>
      </c>
      <c r="V125" s="45"/>
      <c r="W125" s="45"/>
    </row>
    <row r="126" spans="1:23" x14ac:dyDescent="0.3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38"/>
      <c r="N126" s="136"/>
      <c r="O126" s="47"/>
      <c r="P126" s="47"/>
      <c r="Q126" s="47"/>
      <c r="R126" s="47"/>
      <c r="S126" s="47"/>
      <c r="T126" s="47"/>
      <c r="U126" s="55"/>
      <c r="V126" s="45"/>
      <c r="W126" s="45"/>
    </row>
    <row r="127" spans="1:23" x14ac:dyDescent="0.3">
      <c r="A127" s="138" t="s">
        <v>190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8"/>
      <c r="N127" s="136"/>
      <c r="O127" s="47"/>
      <c r="P127" s="47"/>
      <c r="Q127" s="47"/>
      <c r="R127" s="47"/>
      <c r="S127" s="47"/>
      <c r="T127" s="47"/>
      <c r="U127" s="55"/>
      <c r="V127" s="45"/>
      <c r="W127" s="45"/>
    </row>
    <row r="128" spans="1:23" x14ac:dyDescent="0.3">
      <c r="A128" s="138" t="s">
        <v>140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46">
        <v>0</v>
      </c>
      <c r="N128" s="136"/>
      <c r="O128" s="51">
        <v>0</v>
      </c>
      <c r="P128" s="51">
        <v>0</v>
      </c>
      <c r="Q128" s="51">
        <v>97220.73</v>
      </c>
      <c r="R128" s="51">
        <v>0</v>
      </c>
      <c r="S128" s="51">
        <v>97220.73</v>
      </c>
      <c r="T128" s="51">
        <v>-97220.73</v>
      </c>
      <c r="U128" s="47" t="s">
        <v>135</v>
      </c>
      <c r="V128" s="45"/>
      <c r="W128" s="45"/>
    </row>
    <row r="129" spans="1:23" x14ac:dyDescent="0.3">
      <c r="A129" s="138" t="s">
        <v>156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46">
        <v>0</v>
      </c>
      <c r="N129" s="136"/>
      <c r="O129" s="51">
        <v>0</v>
      </c>
      <c r="P129" s="51">
        <v>0</v>
      </c>
      <c r="Q129" s="51">
        <v>24915.200000000001</v>
      </c>
      <c r="R129" s="51">
        <v>-8499.0300000000007</v>
      </c>
      <c r="S129" s="51">
        <v>24915.200000000001</v>
      </c>
      <c r="T129" s="51">
        <v>-16416.169999999998</v>
      </c>
      <c r="U129" s="47" t="s">
        <v>135</v>
      </c>
      <c r="V129" s="45"/>
      <c r="W129" s="45"/>
    </row>
    <row r="130" spans="1:23" x14ac:dyDescent="0.3">
      <c r="A130" s="138" t="s">
        <v>190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43">
        <v>0</v>
      </c>
      <c r="N130" s="144"/>
      <c r="O130" s="52">
        <v>0</v>
      </c>
      <c r="P130" s="52">
        <v>0</v>
      </c>
      <c r="Q130" s="52">
        <v>72305.53</v>
      </c>
      <c r="R130" s="52">
        <v>8499.0300000000007</v>
      </c>
      <c r="S130" s="52">
        <v>72305.53</v>
      </c>
      <c r="T130" s="52">
        <v>-80804.56</v>
      </c>
      <c r="U130" s="56"/>
      <c r="V130" s="45"/>
      <c r="W130" s="45"/>
    </row>
    <row r="131" spans="1:23" x14ac:dyDescent="0.3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38"/>
      <c r="N131" s="136"/>
      <c r="O131" s="47"/>
      <c r="P131" s="47"/>
      <c r="Q131" s="47"/>
      <c r="R131" s="47"/>
      <c r="S131" s="47"/>
      <c r="T131" s="47"/>
      <c r="U131" s="47"/>
      <c r="V131" s="45"/>
      <c r="W131" s="45"/>
    </row>
    <row r="132" spans="1:23" x14ac:dyDescent="0.3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 t="s">
        <v>157</v>
      </c>
      <c r="M132" s="138"/>
      <c r="N132" s="136"/>
      <c r="O132" s="47"/>
      <c r="P132" s="47"/>
      <c r="Q132" s="47"/>
      <c r="R132" s="47"/>
      <c r="S132" s="47"/>
      <c r="T132" s="47"/>
      <c r="U132" s="47"/>
      <c r="V132" s="45"/>
      <c r="W132" s="45"/>
    </row>
    <row r="133" spans="1:23" x14ac:dyDescent="0.3">
      <c r="A133" s="138" t="s">
        <v>140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46">
        <v>0</v>
      </c>
      <c r="N133" s="136"/>
      <c r="O133" s="51">
        <v>0</v>
      </c>
      <c r="P133" s="51">
        <v>0</v>
      </c>
      <c r="Q133" s="51">
        <v>97220.73</v>
      </c>
      <c r="R133" s="51">
        <v>0</v>
      </c>
      <c r="S133" s="51">
        <v>97220.73</v>
      </c>
      <c r="T133" s="51">
        <v>-97220.73</v>
      </c>
      <c r="U133" s="47" t="s">
        <v>135</v>
      </c>
      <c r="V133" s="45"/>
      <c r="W133" s="45"/>
    </row>
    <row r="134" spans="1:23" ht="15" thickBot="1" x14ac:dyDescent="0.35">
      <c r="A134" s="138" t="s">
        <v>156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46">
        <v>0</v>
      </c>
      <c r="N134" s="136"/>
      <c r="O134" s="51">
        <v>0</v>
      </c>
      <c r="P134" s="51">
        <v>0</v>
      </c>
      <c r="Q134" s="51">
        <v>24915.200000000001</v>
      </c>
      <c r="R134" s="51">
        <v>-8499.0300000000007</v>
      </c>
      <c r="S134" s="51">
        <v>24915.200000000001</v>
      </c>
      <c r="T134" s="51">
        <v>-16416.169999999998</v>
      </c>
      <c r="U134" s="47" t="s">
        <v>135</v>
      </c>
      <c r="V134" s="45"/>
      <c r="W134" s="45"/>
    </row>
    <row r="135" spans="1:23" ht="15" thickTop="1" x14ac:dyDescent="0.3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 t="s">
        <v>157</v>
      </c>
      <c r="M135" s="148">
        <v>0</v>
      </c>
      <c r="N135" s="149"/>
      <c r="O135" s="57">
        <v>0</v>
      </c>
      <c r="P135" s="57">
        <v>0</v>
      </c>
      <c r="Q135" s="57">
        <v>72305.53</v>
      </c>
      <c r="R135" s="57">
        <v>8499.0300000000007</v>
      </c>
      <c r="S135" s="57">
        <v>72305.53</v>
      </c>
      <c r="T135" s="57">
        <v>-80804.56</v>
      </c>
      <c r="U135" s="58"/>
      <c r="V135" s="45"/>
      <c r="W135" s="45"/>
    </row>
    <row r="136" spans="1:23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5"/>
      <c r="W136" s="45"/>
    </row>
    <row r="138" spans="1:23" ht="230.4" x14ac:dyDescent="0.3">
      <c r="N138" s="59" t="s">
        <v>196</v>
      </c>
    </row>
    <row r="139" spans="1:23" x14ac:dyDescent="0.3">
      <c r="M139" t="s">
        <v>121</v>
      </c>
      <c r="O139" t="s">
        <v>122</v>
      </c>
      <c r="P139" t="s">
        <v>123</v>
      </c>
      <c r="Q139" t="s">
        <v>124</v>
      </c>
      <c r="R139" t="s">
        <v>125</v>
      </c>
      <c r="S139" t="s">
        <v>125</v>
      </c>
      <c r="T139" t="s">
        <v>126</v>
      </c>
      <c r="U139" t="s">
        <v>127</v>
      </c>
    </row>
    <row r="140" spans="1:23" x14ac:dyDescent="0.3">
      <c r="A140" t="s">
        <v>106</v>
      </c>
      <c r="G140" t="s">
        <v>7</v>
      </c>
      <c r="M140" t="s">
        <v>122</v>
      </c>
      <c r="O140" t="s">
        <v>128</v>
      </c>
      <c r="P140" t="s">
        <v>122</v>
      </c>
      <c r="Q140" t="s">
        <v>129</v>
      </c>
      <c r="R140" t="s">
        <v>130</v>
      </c>
      <c r="S140" t="s">
        <v>129</v>
      </c>
      <c r="T140" t="s">
        <v>129</v>
      </c>
      <c r="U140" t="s">
        <v>131</v>
      </c>
    </row>
    <row r="141" spans="1:23" x14ac:dyDescent="0.3">
      <c r="A141" t="s">
        <v>173</v>
      </c>
    </row>
    <row r="142" spans="1:23" x14ac:dyDescent="0.3">
      <c r="B142" t="s">
        <v>132</v>
      </c>
    </row>
    <row r="143" spans="1:23" x14ac:dyDescent="0.3">
      <c r="C143" t="s">
        <v>174</v>
      </c>
    </row>
    <row r="144" spans="1:23" x14ac:dyDescent="0.3">
      <c r="D144" t="s">
        <v>175</v>
      </c>
    </row>
    <row r="145" spans="1:21" x14ac:dyDescent="0.3">
      <c r="E145" t="s">
        <v>176</v>
      </c>
    </row>
    <row r="146" spans="1:21" x14ac:dyDescent="0.3">
      <c r="A146">
        <v>4990</v>
      </c>
      <c r="G146" t="s">
        <v>137</v>
      </c>
    </row>
    <row r="147" spans="1:21" x14ac:dyDescent="0.3">
      <c r="A147" t="s">
        <v>138</v>
      </c>
      <c r="G147" t="s">
        <v>139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135</v>
      </c>
    </row>
    <row r="148" spans="1:21" x14ac:dyDescent="0.3">
      <c r="A148" t="s">
        <v>177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135</v>
      </c>
    </row>
    <row r="149" spans="1:21" x14ac:dyDescent="0.3">
      <c r="E149" t="s">
        <v>178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135</v>
      </c>
    </row>
    <row r="150" spans="1:21" x14ac:dyDescent="0.3">
      <c r="D150" t="s">
        <v>179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135</v>
      </c>
    </row>
    <row r="151" spans="1:21" x14ac:dyDescent="0.3">
      <c r="C151" t="s">
        <v>180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135</v>
      </c>
    </row>
    <row r="152" spans="1:21" x14ac:dyDescent="0.3">
      <c r="B152" t="s">
        <v>140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135</v>
      </c>
    </row>
    <row r="153" spans="1:21" x14ac:dyDescent="0.3">
      <c r="B153" t="s">
        <v>141</v>
      </c>
    </row>
    <row r="154" spans="1:21" x14ac:dyDescent="0.3">
      <c r="C154" t="s">
        <v>174</v>
      </c>
    </row>
    <row r="155" spans="1:21" x14ac:dyDescent="0.3">
      <c r="D155" t="s">
        <v>175</v>
      </c>
    </row>
    <row r="156" spans="1:21" x14ac:dyDescent="0.3">
      <c r="E156" t="s">
        <v>176</v>
      </c>
    </row>
    <row r="157" spans="1:21" x14ac:dyDescent="0.3">
      <c r="A157">
        <v>5000</v>
      </c>
      <c r="G157" t="s">
        <v>143</v>
      </c>
    </row>
    <row r="158" spans="1:21" x14ac:dyDescent="0.3">
      <c r="A158" t="s">
        <v>144</v>
      </c>
      <c r="G158" t="s">
        <v>145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135</v>
      </c>
    </row>
    <row r="159" spans="1:21" x14ac:dyDescent="0.3">
      <c r="A159" t="s">
        <v>181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135</v>
      </c>
    </row>
    <row r="160" spans="1:21" x14ac:dyDescent="0.3">
      <c r="A160">
        <v>5400</v>
      </c>
      <c r="G160" t="s">
        <v>147</v>
      </c>
    </row>
    <row r="161" spans="1:21" x14ac:dyDescent="0.3">
      <c r="A161" t="s">
        <v>148</v>
      </c>
      <c r="G161" t="s">
        <v>149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135</v>
      </c>
    </row>
    <row r="162" spans="1:21" x14ac:dyDescent="0.3">
      <c r="A162" t="s">
        <v>182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135</v>
      </c>
    </row>
    <row r="163" spans="1:21" x14ac:dyDescent="0.3">
      <c r="A163">
        <v>7303</v>
      </c>
      <c r="G163" t="s">
        <v>151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135</v>
      </c>
    </row>
    <row r="164" spans="1:21" x14ac:dyDescent="0.3">
      <c r="A164">
        <v>9500</v>
      </c>
      <c r="G164" t="s">
        <v>153</v>
      </c>
    </row>
    <row r="165" spans="1:21" x14ac:dyDescent="0.3">
      <c r="A165" t="s">
        <v>154</v>
      </c>
      <c r="G165" t="s">
        <v>155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135</v>
      </c>
    </row>
    <row r="166" spans="1:21" x14ac:dyDescent="0.3">
      <c r="A166" t="s">
        <v>183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135</v>
      </c>
    </row>
    <row r="167" spans="1:21" x14ac:dyDescent="0.3">
      <c r="E167" t="s">
        <v>178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135</v>
      </c>
    </row>
    <row r="168" spans="1:21" x14ac:dyDescent="0.3">
      <c r="D168" t="s">
        <v>179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135</v>
      </c>
    </row>
    <row r="169" spans="1:21" x14ac:dyDescent="0.3">
      <c r="C169" t="s">
        <v>180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135</v>
      </c>
    </row>
    <row r="170" spans="1:21" x14ac:dyDescent="0.3">
      <c r="B170" t="s">
        <v>156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135</v>
      </c>
    </row>
    <row r="172" spans="1:21" x14ac:dyDescent="0.3">
      <c r="A172" t="s">
        <v>184</v>
      </c>
    </row>
    <row r="173" spans="1:21" x14ac:dyDescent="0.3">
      <c r="A173" t="s">
        <v>140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135</v>
      </c>
    </row>
    <row r="174" spans="1:21" x14ac:dyDescent="0.3">
      <c r="A174" t="s">
        <v>156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135</v>
      </c>
    </row>
    <row r="175" spans="1:21" x14ac:dyDescent="0.3">
      <c r="A175" t="s">
        <v>184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4" x14ac:dyDescent="0.3">
      <c r="L177" t="s">
        <v>157</v>
      </c>
    </row>
    <row r="178" spans="1:24" x14ac:dyDescent="0.3">
      <c r="A178" t="s">
        <v>140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135</v>
      </c>
    </row>
    <row r="179" spans="1:24" x14ac:dyDescent="0.3">
      <c r="A179" t="s">
        <v>156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135</v>
      </c>
    </row>
    <row r="180" spans="1:24" x14ac:dyDescent="0.3">
      <c r="L180" t="s">
        <v>157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  <row r="184" spans="1:24" x14ac:dyDescent="0.3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60" t="s">
        <v>198</v>
      </c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x14ac:dyDescent="0.3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0" t="s">
        <v>121</v>
      </c>
      <c r="N185" s="152" t="s">
        <v>122</v>
      </c>
      <c r="O185" s="153"/>
      <c r="P185" s="60" t="s">
        <v>123</v>
      </c>
      <c r="Q185" s="60" t="s">
        <v>124</v>
      </c>
      <c r="R185" s="60" t="s">
        <v>197</v>
      </c>
      <c r="S185" s="60" t="s">
        <v>125</v>
      </c>
      <c r="T185" s="60" t="s">
        <v>125</v>
      </c>
      <c r="U185" s="60" t="s">
        <v>126</v>
      </c>
      <c r="V185" s="60" t="s">
        <v>127</v>
      </c>
      <c r="W185" s="61"/>
      <c r="X185" s="61"/>
    </row>
    <row r="186" spans="1:24" x14ac:dyDescent="0.3">
      <c r="A186" s="161" t="s">
        <v>106</v>
      </c>
      <c r="B186" s="162"/>
      <c r="C186" s="162"/>
      <c r="D186" s="162"/>
      <c r="E186" s="162"/>
      <c r="F186" s="162"/>
      <c r="G186" s="161" t="s">
        <v>7</v>
      </c>
      <c r="H186" s="162"/>
      <c r="I186" s="162"/>
      <c r="J186" s="162"/>
      <c r="K186" s="162"/>
      <c r="L186" s="162"/>
      <c r="M186" s="67" t="s">
        <v>122</v>
      </c>
      <c r="N186" s="163" t="s">
        <v>128</v>
      </c>
      <c r="O186" s="162"/>
      <c r="P186" s="67" t="s">
        <v>122</v>
      </c>
      <c r="Q186" s="67" t="s">
        <v>129</v>
      </c>
      <c r="R186" s="67" t="s">
        <v>129</v>
      </c>
      <c r="S186" s="67" t="s">
        <v>130</v>
      </c>
      <c r="T186" s="67" t="s">
        <v>129</v>
      </c>
      <c r="U186" s="67" t="s">
        <v>129</v>
      </c>
      <c r="V186" s="67" t="s">
        <v>131</v>
      </c>
      <c r="W186" s="61"/>
      <c r="X186" s="61"/>
    </row>
    <row r="187" spans="1:24" x14ac:dyDescent="0.3">
      <c r="A187" s="157" t="s">
        <v>189</v>
      </c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66"/>
      <c r="N187" s="157"/>
      <c r="O187" s="153"/>
      <c r="P187" s="66"/>
      <c r="Q187" s="66"/>
      <c r="R187" s="66"/>
      <c r="S187" s="66"/>
      <c r="T187" s="66"/>
      <c r="U187" s="66"/>
      <c r="V187" s="66"/>
      <c r="W187" s="61"/>
      <c r="X187" s="61"/>
    </row>
    <row r="188" spans="1:24" x14ac:dyDescent="0.3">
      <c r="A188" s="27"/>
      <c r="B188" s="157" t="s">
        <v>132</v>
      </c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66"/>
      <c r="N188" s="157"/>
      <c r="O188" s="153"/>
      <c r="P188" s="66"/>
      <c r="Q188" s="66"/>
      <c r="R188" s="66"/>
      <c r="S188" s="66"/>
      <c r="T188" s="66"/>
      <c r="U188" s="66"/>
      <c r="V188" s="66"/>
      <c r="W188" s="61"/>
      <c r="X188" s="61"/>
    </row>
    <row r="189" spans="1:24" x14ac:dyDescent="0.3">
      <c r="A189" s="27"/>
      <c r="B189" s="66"/>
      <c r="C189" s="157" t="s">
        <v>160</v>
      </c>
      <c r="D189" s="153"/>
      <c r="E189" s="153"/>
      <c r="F189" s="153"/>
      <c r="G189" s="153"/>
      <c r="H189" s="153"/>
      <c r="I189" s="153"/>
      <c r="J189" s="153"/>
      <c r="K189" s="153"/>
      <c r="L189" s="153"/>
      <c r="M189" s="66"/>
      <c r="N189" s="157"/>
      <c r="O189" s="153"/>
      <c r="P189" s="66"/>
      <c r="Q189" s="66"/>
      <c r="R189" s="66"/>
      <c r="S189" s="66"/>
      <c r="T189" s="66"/>
      <c r="U189" s="66"/>
      <c r="V189" s="66"/>
      <c r="W189" s="61"/>
      <c r="X189" s="61"/>
    </row>
    <row r="190" spans="1:24" x14ac:dyDescent="0.3">
      <c r="A190" s="27"/>
      <c r="B190" s="27"/>
      <c r="C190" s="66"/>
      <c r="D190" s="157" t="s">
        <v>161</v>
      </c>
      <c r="E190" s="153"/>
      <c r="F190" s="153"/>
      <c r="G190" s="153"/>
      <c r="H190" s="153"/>
      <c r="I190" s="153"/>
      <c r="J190" s="153"/>
      <c r="K190" s="153"/>
      <c r="L190" s="153"/>
      <c r="M190" s="66"/>
      <c r="N190" s="157"/>
      <c r="O190" s="153"/>
      <c r="P190" s="66"/>
      <c r="Q190" s="66"/>
      <c r="R190" s="66"/>
      <c r="S190" s="66"/>
      <c r="T190" s="66"/>
      <c r="U190" s="66"/>
      <c r="V190" s="66"/>
      <c r="W190" s="61"/>
      <c r="X190" s="61"/>
    </row>
    <row r="191" spans="1:24" x14ac:dyDescent="0.3">
      <c r="A191" s="27"/>
      <c r="B191" s="27"/>
      <c r="C191" s="27"/>
      <c r="D191" s="66"/>
      <c r="E191" s="157" t="s">
        <v>162</v>
      </c>
      <c r="F191" s="153"/>
      <c r="G191" s="153"/>
      <c r="H191" s="153"/>
      <c r="I191" s="153"/>
      <c r="J191" s="153"/>
      <c r="K191" s="153"/>
      <c r="L191" s="153"/>
      <c r="M191" s="66"/>
      <c r="N191" s="157"/>
      <c r="O191" s="153"/>
      <c r="P191" s="66"/>
      <c r="Q191" s="66"/>
      <c r="R191" s="66"/>
      <c r="S191" s="66"/>
      <c r="T191" s="66"/>
      <c r="U191" s="66"/>
      <c r="V191" s="66"/>
      <c r="W191" s="61"/>
      <c r="X191" s="61"/>
    </row>
    <row r="192" spans="1:24" x14ac:dyDescent="0.3">
      <c r="A192" s="159" t="s">
        <v>136</v>
      </c>
      <c r="B192" s="153"/>
      <c r="C192" s="153"/>
      <c r="D192" s="153"/>
      <c r="E192" s="153"/>
      <c r="F192" s="153"/>
      <c r="G192" s="159" t="s">
        <v>137</v>
      </c>
      <c r="H192" s="153"/>
      <c r="I192" s="153"/>
      <c r="J192" s="153"/>
      <c r="K192" s="153"/>
      <c r="L192" s="153"/>
      <c r="M192" s="66"/>
      <c r="N192" s="157"/>
      <c r="O192" s="153"/>
      <c r="P192" s="66"/>
      <c r="Q192" s="66"/>
      <c r="R192" s="66"/>
      <c r="S192" s="66"/>
      <c r="T192" s="66"/>
      <c r="U192" s="66"/>
      <c r="V192" s="66"/>
      <c r="W192" s="61"/>
      <c r="X192" s="61"/>
    </row>
    <row r="193" spans="1:24" x14ac:dyDescent="0.3">
      <c r="A193" s="157" t="s">
        <v>138</v>
      </c>
      <c r="B193" s="153"/>
      <c r="C193" s="153"/>
      <c r="D193" s="153"/>
      <c r="E193" s="153"/>
      <c r="F193" s="153"/>
      <c r="G193" s="157" t="s">
        <v>139</v>
      </c>
      <c r="H193" s="153"/>
      <c r="I193" s="153"/>
      <c r="J193" s="153"/>
      <c r="K193" s="153"/>
      <c r="L193" s="153"/>
      <c r="M193" s="62">
        <v>0</v>
      </c>
      <c r="N193" s="154">
        <v>0</v>
      </c>
      <c r="O193" s="153"/>
      <c r="P193" s="62">
        <v>0</v>
      </c>
      <c r="Q193" s="62">
        <v>76</v>
      </c>
      <c r="R193" s="62">
        <v>0</v>
      </c>
      <c r="S193" s="62">
        <v>0</v>
      </c>
      <c r="T193" s="62">
        <v>76</v>
      </c>
      <c r="U193" s="62">
        <v>-76</v>
      </c>
      <c r="V193" s="60" t="s">
        <v>135</v>
      </c>
      <c r="W193" s="61"/>
      <c r="X193" s="61"/>
    </row>
    <row r="194" spans="1:24" x14ac:dyDescent="0.3">
      <c r="A194" s="158" t="s">
        <v>163</v>
      </c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64">
        <v>0</v>
      </c>
      <c r="N194" s="155">
        <v>0</v>
      </c>
      <c r="O194" s="156"/>
      <c r="P194" s="64">
        <v>0</v>
      </c>
      <c r="Q194" s="64">
        <v>76</v>
      </c>
      <c r="R194" s="64">
        <v>0</v>
      </c>
      <c r="S194" s="64">
        <v>0</v>
      </c>
      <c r="T194" s="64">
        <v>76</v>
      </c>
      <c r="U194" s="64">
        <v>-76</v>
      </c>
      <c r="V194" s="30" t="s">
        <v>135</v>
      </c>
      <c r="W194" s="61"/>
      <c r="X194" s="61"/>
    </row>
    <row r="195" spans="1:24" x14ac:dyDescent="0.3">
      <c r="A195" s="27"/>
      <c r="B195" s="31"/>
      <c r="C195" s="31"/>
      <c r="D195" s="60"/>
      <c r="E195" s="152" t="s">
        <v>164</v>
      </c>
      <c r="F195" s="153"/>
      <c r="G195" s="153"/>
      <c r="H195" s="153"/>
      <c r="I195" s="153"/>
      <c r="J195" s="153"/>
      <c r="K195" s="153"/>
      <c r="L195" s="153"/>
      <c r="M195" s="64">
        <v>0</v>
      </c>
      <c r="N195" s="155">
        <v>0</v>
      </c>
      <c r="O195" s="156"/>
      <c r="P195" s="64">
        <v>0</v>
      </c>
      <c r="Q195" s="64">
        <v>76</v>
      </c>
      <c r="R195" s="64">
        <v>0</v>
      </c>
      <c r="S195" s="64">
        <v>0</v>
      </c>
      <c r="T195" s="64">
        <v>76</v>
      </c>
      <c r="U195" s="64">
        <v>-76</v>
      </c>
      <c r="V195" s="30" t="s">
        <v>135</v>
      </c>
      <c r="W195" s="61"/>
      <c r="X195" s="61"/>
    </row>
    <row r="196" spans="1:24" x14ac:dyDescent="0.3">
      <c r="A196" s="27"/>
      <c r="B196" s="31"/>
      <c r="C196" s="60"/>
      <c r="D196" s="152" t="s">
        <v>165</v>
      </c>
      <c r="E196" s="153"/>
      <c r="F196" s="153"/>
      <c r="G196" s="153"/>
      <c r="H196" s="153"/>
      <c r="I196" s="153"/>
      <c r="J196" s="153"/>
      <c r="K196" s="153"/>
      <c r="L196" s="153"/>
      <c r="M196" s="64">
        <v>0</v>
      </c>
      <c r="N196" s="155">
        <v>0</v>
      </c>
      <c r="O196" s="156"/>
      <c r="P196" s="64">
        <v>0</v>
      </c>
      <c r="Q196" s="64">
        <v>76</v>
      </c>
      <c r="R196" s="64">
        <v>0</v>
      </c>
      <c r="S196" s="64">
        <v>0</v>
      </c>
      <c r="T196" s="64">
        <v>76</v>
      </c>
      <c r="U196" s="64">
        <v>-76</v>
      </c>
      <c r="V196" s="30" t="s">
        <v>135</v>
      </c>
      <c r="W196" s="61"/>
      <c r="X196" s="61"/>
    </row>
    <row r="197" spans="1:24" x14ac:dyDescent="0.3">
      <c r="A197" s="27"/>
      <c r="B197" s="60"/>
      <c r="C197" s="152" t="s">
        <v>166</v>
      </c>
      <c r="D197" s="153"/>
      <c r="E197" s="153"/>
      <c r="F197" s="153"/>
      <c r="G197" s="153"/>
      <c r="H197" s="153"/>
      <c r="I197" s="153"/>
      <c r="J197" s="153"/>
      <c r="K197" s="153"/>
      <c r="L197" s="153"/>
      <c r="M197" s="64">
        <v>0</v>
      </c>
      <c r="N197" s="155">
        <v>0</v>
      </c>
      <c r="O197" s="156"/>
      <c r="P197" s="64">
        <v>0</v>
      </c>
      <c r="Q197" s="64">
        <v>76</v>
      </c>
      <c r="R197" s="64">
        <v>0</v>
      </c>
      <c r="S197" s="64">
        <v>0</v>
      </c>
      <c r="T197" s="64">
        <v>76</v>
      </c>
      <c r="U197" s="64">
        <v>-76</v>
      </c>
      <c r="V197" s="30" t="s">
        <v>135</v>
      </c>
      <c r="W197" s="61"/>
      <c r="X197" s="61"/>
    </row>
    <row r="198" spans="1:24" x14ac:dyDescent="0.3">
      <c r="A198" s="27"/>
      <c r="B198" s="152" t="s">
        <v>140</v>
      </c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64">
        <v>0</v>
      </c>
      <c r="N198" s="155">
        <v>0</v>
      </c>
      <c r="O198" s="156"/>
      <c r="P198" s="64">
        <v>0</v>
      </c>
      <c r="Q198" s="64">
        <v>76</v>
      </c>
      <c r="R198" s="64">
        <v>0</v>
      </c>
      <c r="S198" s="64">
        <v>0</v>
      </c>
      <c r="T198" s="64">
        <v>76</v>
      </c>
      <c r="U198" s="64">
        <v>-76</v>
      </c>
      <c r="V198" s="30" t="s">
        <v>135</v>
      </c>
      <c r="W198" s="61"/>
      <c r="X198" s="61"/>
    </row>
    <row r="199" spans="1:24" x14ac:dyDescent="0.3">
      <c r="A199" s="27"/>
      <c r="B199" s="157" t="s">
        <v>141</v>
      </c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66"/>
      <c r="N199" s="157"/>
      <c r="O199" s="153"/>
      <c r="P199" s="66"/>
      <c r="Q199" s="66"/>
      <c r="R199" s="66"/>
      <c r="S199" s="66"/>
      <c r="T199" s="66"/>
      <c r="U199" s="66"/>
      <c r="V199" s="66"/>
      <c r="W199" s="61"/>
      <c r="X199" s="61"/>
    </row>
    <row r="200" spans="1:24" x14ac:dyDescent="0.3">
      <c r="A200" s="27"/>
      <c r="B200" s="66"/>
      <c r="C200" s="157" t="s">
        <v>160</v>
      </c>
      <c r="D200" s="153"/>
      <c r="E200" s="153"/>
      <c r="F200" s="153"/>
      <c r="G200" s="153"/>
      <c r="H200" s="153"/>
      <c r="I200" s="153"/>
      <c r="J200" s="153"/>
      <c r="K200" s="153"/>
      <c r="L200" s="153"/>
      <c r="M200" s="66"/>
      <c r="N200" s="157"/>
      <c r="O200" s="153"/>
      <c r="P200" s="66"/>
      <c r="Q200" s="66"/>
      <c r="R200" s="66"/>
      <c r="S200" s="66"/>
      <c r="T200" s="66"/>
      <c r="U200" s="66"/>
      <c r="V200" s="66"/>
      <c r="W200" s="61"/>
      <c r="X200" s="61"/>
    </row>
    <row r="201" spans="1:24" x14ac:dyDescent="0.3">
      <c r="A201" s="27"/>
      <c r="B201" s="27"/>
      <c r="C201" s="66"/>
      <c r="D201" s="157" t="s">
        <v>161</v>
      </c>
      <c r="E201" s="153"/>
      <c r="F201" s="153"/>
      <c r="G201" s="153"/>
      <c r="H201" s="153"/>
      <c r="I201" s="153"/>
      <c r="J201" s="153"/>
      <c r="K201" s="153"/>
      <c r="L201" s="153"/>
      <c r="M201" s="66"/>
      <c r="N201" s="157"/>
      <c r="O201" s="153"/>
      <c r="P201" s="66"/>
      <c r="Q201" s="66"/>
      <c r="R201" s="66"/>
      <c r="S201" s="66"/>
      <c r="T201" s="66"/>
      <c r="U201" s="66"/>
      <c r="V201" s="66"/>
      <c r="W201" s="61"/>
      <c r="X201" s="61"/>
    </row>
    <row r="202" spans="1:24" x14ac:dyDescent="0.3">
      <c r="A202" s="27"/>
      <c r="B202" s="27"/>
      <c r="C202" s="27"/>
      <c r="D202" s="66"/>
      <c r="E202" s="157" t="s">
        <v>162</v>
      </c>
      <c r="F202" s="153"/>
      <c r="G202" s="153"/>
      <c r="H202" s="153"/>
      <c r="I202" s="153"/>
      <c r="J202" s="153"/>
      <c r="K202" s="153"/>
      <c r="L202" s="153"/>
      <c r="M202" s="66"/>
      <c r="N202" s="157"/>
      <c r="O202" s="153"/>
      <c r="P202" s="66"/>
      <c r="Q202" s="66"/>
      <c r="R202" s="66"/>
      <c r="S202" s="66"/>
      <c r="T202" s="66"/>
      <c r="U202" s="66"/>
      <c r="V202" s="66"/>
      <c r="W202" s="61"/>
      <c r="X202" s="61"/>
    </row>
    <row r="203" spans="1:24" x14ac:dyDescent="0.3">
      <c r="A203" s="159" t="s">
        <v>142</v>
      </c>
      <c r="B203" s="153"/>
      <c r="C203" s="153"/>
      <c r="D203" s="153"/>
      <c r="E203" s="153"/>
      <c r="F203" s="153"/>
      <c r="G203" s="159" t="s">
        <v>143</v>
      </c>
      <c r="H203" s="153"/>
      <c r="I203" s="153"/>
      <c r="J203" s="153"/>
      <c r="K203" s="153"/>
      <c r="L203" s="153"/>
      <c r="M203" s="66"/>
      <c r="N203" s="157"/>
      <c r="O203" s="153"/>
      <c r="P203" s="66"/>
      <c r="Q203" s="66"/>
      <c r="R203" s="66"/>
      <c r="S203" s="66"/>
      <c r="T203" s="66"/>
      <c r="U203" s="66"/>
      <c r="V203" s="66"/>
      <c r="W203" s="61"/>
      <c r="X203" s="61"/>
    </row>
    <row r="204" spans="1:24" x14ac:dyDescent="0.3">
      <c r="A204" s="157" t="s">
        <v>144</v>
      </c>
      <c r="B204" s="153"/>
      <c r="C204" s="153"/>
      <c r="D204" s="153"/>
      <c r="E204" s="153"/>
      <c r="F204" s="153"/>
      <c r="G204" s="157" t="s">
        <v>145</v>
      </c>
      <c r="H204" s="153"/>
      <c r="I204" s="153"/>
      <c r="J204" s="153"/>
      <c r="K204" s="153"/>
      <c r="L204" s="153"/>
      <c r="M204" s="62">
        <v>0</v>
      </c>
      <c r="N204" s="154">
        <v>0</v>
      </c>
      <c r="O204" s="153"/>
      <c r="P204" s="62">
        <v>0</v>
      </c>
      <c r="Q204" s="62">
        <v>3823.2</v>
      </c>
      <c r="R204" s="62">
        <v>0</v>
      </c>
      <c r="S204" s="62">
        <v>0</v>
      </c>
      <c r="T204" s="62">
        <v>3823.2</v>
      </c>
      <c r="U204" s="62">
        <v>-3823.2</v>
      </c>
      <c r="V204" s="60" t="s">
        <v>135</v>
      </c>
      <c r="W204" s="61"/>
      <c r="X204" s="61"/>
    </row>
    <row r="205" spans="1:24" x14ac:dyDescent="0.3">
      <c r="A205" s="158" t="s">
        <v>167</v>
      </c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64">
        <v>0</v>
      </c>
      <c r="N205" s="155">
        <v>0</v>
      </c>
      <c r="O205" s="156"/>
      <c r="P205" s="64">
        <v>0</v>
      </c>
      <c r="Q205" s="64">
        <v>3823.2</v>
      </c>
      <c r="R205" s="64">
        <v>0</v>
      </c>
      <c r="S205" s="64">
        <v>0</v>
      </c>
      <c r="T205" s="64">
        <v>3823.2</v>
      </c>
      <c r="U205" s="64">
        <v>-3823.2</v>
      </c>
      <c r="V205" s="30" t="s">
        <v>135</v>
      </c>
      <c r="W205" s="61"/>
      <c r="X205" s="61"/>
    </row>
    <row r="206" spans="1:24" x14ac:dyDescent="0.3">
      <c r="A206" s="159" t="s">
        <v>146</v>
      </c>
      <c r="B206" s="153"/>
      <c r="C206" s="153"/>
      <c r="D206" s="153"/>
      <c r="E206" s="153"/>
      <c r="F206" s="153"/>
      <c r="G206" s="159" t="s">
        <v>147</v>
      </c>
      <c r="H206" s="153"/>
      <c r="I206" s="153"/>
      <c r="J206" s="153"/>
      <c r="K206" s="153"/>
      <c r="L206" s="153"/>
      <c r="M206" s="66"/>
      <c r="N206" s="157"/>
      <c r="O206" s="153"/>
      <c r="P206" s="66"/>
      <c r="Q206" s="66"/>
      <c r="R206" s="66"/>
      <c r="S206" s="66"/>
      <c r="T206" s="66"/>
      <c r="U206" s="66"/>
      <c r="V206" s="66"/>
      <c r="W206" s="61"/>
      <c r="X206" s="61"/>
    </row>
    <row r="207" spans="1:24" x14ac:dyDescent="0.3">
      <c r="A207" s="157" t="s">
        <v>148</v>
      </c>
      <c r="B207" s="153"/>
      <c r="C207" s="153"/>
      <c r="D207" s="153"/>
      <c r="E207" s="153"/>
      <c r="F207" s="153"/>
      <c r="G207" s="157" t="s">
        <v>149</v>
      </c>
      <c r="H207" s="153"/>
      <c r="I207" s="153"/>
      <c r="J207" s="153"/>
      <c r="K207" s="153"/>
      <c r="L207" s="153"/>
      <c r="M207" s="62">
        <v>0</v>
      </c>
      <c r="N207" s="154">
        <v>0</v>
      </c>
      <c r="O207" s="153"/>
      <c r="P207" s="62">
        <v>0</v>
      </c>
      <c r="Q207" s="62">
        <v>270.14</v>
      </c>
      <c r="R207" s="62">
        <v>274.02999999999997</v>
      </c>
      <c r="S207" s="62">
        <v>0</v>
      </c>
      <c r="T207" s="62">
        <v>270.14</v>
      </c>
      <c r="U207" s="62">
        <v>-270.14</v>
      </c>
      <c r="V207" s="60" t="s">
        <v>135</v>
      </c>
      <c r="W207" s="61"/>
      <c r="X207" s="61"/>
    </row>
    <row r="208" spans="1:24" x14ac:dyDescent="0.3">
      <c r="A208" s="158" t="s">
        <v>168</v>
      </c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64">
        <v>0</v>
      </c>
      <c r="N208" s="155">
        <v>0</v>
      </c>
      <c r="O208" s="156"/>
      <c r="P208" s="64">
        <v>0</v>
      </c>
      <c r="Q208" s="64">
        <v>270.14</v>
      </c>
      <c r="R208" s="64">
        <v>274.02999999999997</v>
      </c>
      <c r="S208" s="64">
        <v>0</v>
      </c>
      <c r="T208" s="64">
        <v>270.14</v>
      </c>
      <c r="U208" s="64">
        <v>-270.14</v>
      </c>
      <c r="V208" s="30" t="s">
        <v>135</v>
      </c>
      <c r="W208" s="61"/>
      <c r="X208" s="61"/>
    </row>
    <row r="209" spans="1:24" x14ac:dyDescent="0.3">
      <c r="A209" s="159" t="s">
        <v>152</v>
      </c>
      <c r="B209" s="153"/>
      <c r="C209" s="153"/>
      <c r="D209" s="153"/>
      <c r="E209" s="153"/>
      <c r="F209" s="153"/>
      <c r="G209" s="159" t="s">
        <v>153</v>
      </c>
      <c r="H209" s="153"/>
      <c r="I209" s="153"/>
      <c r="J209" s="153"/>
      <c r="K209" s="153"/>
      <c r="L209" s="153"/>
      <c r="M209" s="66"/>
      <c r="N209" s="157"/>
      <c r="O209" s="153"/>
      <c r="P209" s="66"/>
      <c r="Q209" s="66"/>
      <c r="R209" s="66"/>
      <c r="S209" s="66"/>
      <c r="T209" s="66"/>
      <c r="U209" s="66"/>
      <c r="V209" s="66"/>
      <c r="W209" s="61"/>
      <c r="X209" s="61"/>
    </row>
    <row r="210" spans="1:24" x14ac:dyDescent="0.3">
      <c r="A210" s="157" t="s">
        <v>154</v>
      </c>
      <c r="B210" s="153"/>
      <c r="C210" s="153"/>
      <c r="D210" s="153"/>
      <c r="E210" s="153"/>
      <c r="F210" s="153"/>
      <c r="G210" s="157" t="s">
        <v>155</v>
      </c>
      <c r="H210" s="153"/>
      <c r="I210" s="153"/>
      <c r="J210" s="153"/>
      <c r="K210" s="153"/>
      <c r="L210" s="153"/>
      <c r="M210" s="62">
        <v>0</v>
      </c>
      <c r="N210" s="154">
        <v>0</v>
      </c>
      <c r="O210" s="153"/>
      <c r="P210" s="62">
        <v>0</v>
      </c>
      <c r="Q210" s="62">
        <v>17739.939999999999</v>
      </c>
      <c r="R210" s="62">
        <v>29747.88</v>
      </c>
      <c r="S210" s="62">
        <v>-8214.56</v>
      </c>
      <c r="T210" s="62">
        <v>17739.939999999999</v>
      </c>
      <c r="U210" s="62">
        <v>-9525.3799999999992</v>
      </c>
      <c r="V210" s="60" t="s">
        <v>135</v>
      </c>
      <c r="W210" s="61"/>
      <c r="X210" s="61"/>
    </row>
    <row r="211" spans="1:24" x14ac:dyDescent="0.3">
      <c r="A211" s="158" t="s">
        <v>169</v>
      </c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64">
        <v>0</v>
      </c>
      <c r="N211" s="155">
        <v>0</v>
      </c>
      <c r="O211" s="156"/>
      <c r="P211" s="64">
        <v>0</v>
      </c>
      <c r="Q211" s="64">
        <v>17739.939999999999</v>
      </c>
      <c r="R211" s="64">
        <v>29747.88</v>
      </c>
      <c r="S211" s="64">
        <v>-8214.56</v>
      </c>
      <c r="T211" s="64">
        <v>17739.939999999999</v>
      </c>
      <c r="U211" s="64">
        <v>-9525.3799999999992</v>
      </c>
      <c r="V211" s="30" t="s">
        <v>135</v>
      </c>
      <c r="W211" s="61"/>
      <c r="X211" s="61"/>
    </row>
    <row r="212" spans="1:24" x14ac:dyDescent="0.3">
      <c r="A212" s="27"/>
      <c r="B212" s="31"/>
      <c r="C212" s="31"/>
      <c r="D212" s="60"/>
      <c r="E212" s="152" t="s">
        <v>164</v>
      </c>
      <c r="F212" s="153"/>
      <c r="G212" s="153"/>
      <c r="H212" s="153"/>
      <c r="I212" s="153"/>
      <c r="J212" s="153"/>
      <c r="K212" s="153"/>
      <c r="L212" s="153"/>
      <c r="M212" s="64">
        <v>0</v>
      </c>
      <c r="N212" s="155">
        <v>0</v>
      </c>
      <c r="O212" s="156"/>
      <c r="P212" s="64">
        <v>0</v>
      </c>
      <c r="Q212" s="64">
        <v>21833.279999999999</v>
      </c>
      <c r="R212" s="64">
        <v>30021.91</v>
      </c>
      <c r="S212" s="64">
        <v>-8214.56</v>
      </c>
      <c r="T212" s="64">
        <v>21833.279999999999</v>
      </c>
      <c r="U212" s="64">
        <v>-13618.72</v>
      </c>
      <c r="V212" s="30" t="s">
        <v>135</v>
      </c>
      <c r="W212" s="61"/>
      <c r="X212" s="61"/>
    </row>
    <row r="213" spans="1:24" x14ac:dyDescent="0.3">
      <c r="A213" s="27"/>
      <c r="B213" s="31"/>
      <c r="C213" s="60"/>
      <c r="D213" s="152" t="s">
        <v>165</v>
      </c>
      <c r="E213" s="153"/>
      <c r="F213" s="153"/>
      <c r="G213" s="153"/>
      <c r="H213" s="153"/>
      <c r="I213" s="153"/>
      <c r="J213" s="153"/>
      <c r="K213" s="153"/>
      <c r="L213" s="153"/>
      <c r="M213" s="64">
        <v>0</v>
      </c>
      <c r="N213" s="155">
        <v>0</v>
      </c>
      <c r="O213" s="156"/>
      <c r="P213" s="64">
        <v>0</v>
      </c>
      <c r="Q213" s="64">
        <v>21833.279999999999</v>
      </c>
      <c r="R213" s="64">
        <v>30021.91</v>
      </c>
      <c r="S213" s="64">
        <v>-8214.56</v>
      </c>
      <c r="T213" s="64">
        <v>21833.279999999999</v>
      </c>
      <c r="U213" s="64">
        <v>-13618.72</v>
      </c>
      <c r="V213" s="30" t="s">
        <v>135</v>
      </c>
      <c r="W213" s="61"/>
      <c r="X213" s="61"/>
    </row>
    <row r="214" spans="1:24" x14ac:dyDescent="0.3">
      <c r="A214" s="27"/>
      <c r="B214" s="60"/>
      <c r="C214" s="152" t="s">
        <v>166</v>
      </c>
      <c r="D214" s="153"/>
      <c r="E214" s="153"/>
      <c r="F214" s="153"/>
      <c r="G214" s="153"/>
      <c r="H214" s="153"/>
      <c r="I214" s="153"/>
      <c r="J214" s="153"/>
      <c r="K214" s="153"/>
      <c r="L214" s="153"/>
      <c r="M214" s="64">
        <v>0</v>
      </c>
      <c r="N214" s="155">
        <v>0</v>
      </c>
      <c r="O214" s="156"/>
      <c r="P214" s="64">
        <v>0</v>
      </c>
      <c r="Q214" s="64">
        <v>21833.279999999999</v>
      </c>
      <c r="R214" s="64">
        <v>30021.91</v>
      </c>
      <c r="S214" s="64">
        <v>-8214.56</v>
      </c>
      <c r="T214" s="64">
        <v>21833.279999999999</v>
      </c>
      <c r="U214" s="64">
        <v>-13618.72</v>
      </c>
      <c r="V214" s="30" t="s">
        <v>135</v>
      </c>
      <c r="W214" s="61"/>
      <c r="X214" s="61"/>
    </row>
    <row r="215" spans="1:24" x14ac:dyDescent="0.3">
      <c r="A215" s="27"/>
      <c r="B215" s="152" t="s">
        <v>156</v>
      </c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64">
        <v>0</v>
      </c>
      <c r="N215" s="155">
        <v>0</v>
      </c>
      <c r="O215" s="156"/>
      <c r="P215" s="64">
        <v>0</v>
      </c>
      <c r="Q215" s="64">
        <v>21833.279999999999</v>
      </c>
      <c r="R215" s="64">
        <v>30021.91</v>
      </c>
      <c r="S215" s="64">
        <v>-8214.56</v>
      </c>
      <c r="T215" s="64">
        <v>21833.279999999999</v>
      </c>
      <c r="U215" s="64">
        <v>-13618.72</v>
      </c>
      <c r="V215" s="30" t="s">
        <v>135</v>
      </c>
      <c r="W215" s="61"/>
      <c r="X215" s="61"/>
    </row>
    <row r="216" spans="1:24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152"/>
      <c r="O216" s="153"/>
      <c r="P216" s="60"/>
      <c r="Q216" s="60"/>
      <c r="R216" s="60"/>
      <c r="S216" s="60"/>
      <c r="T216" s="60"/>
      <c r="U216" s="60"/>
      <c r="V216" s="65"/>
      <c r="W216" s="61"/>
      <c r="X216" s="61"/>
    </row>
    <row r="217" spans="1:24" x14ac:dyDescent="0.3">
      <c r="A217" s="152" t="s">
        <v>190</v>
      </c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60"/>
      <c r="N217" s="152"/>
      <c r="O217" s="153"/>
      <c r="P217" s="60"/>
      <c r="Q217" s="60"/>
      <c r="R217" s="60"/>
      <c r="S217" s="60"/>
      <c r="T217" s="60"/>
      <c r="U217" s="60"/>
      <c r="V217" s="65"/>
      <c r="W217" s="61"/>
      <c r="X217" s="61"/>
    </row>
    <row r="218" spans="1:24" x14ac:dyDescent="0.3">
      <c r="A218" s="152" t="s">
        <v>140</v>
      </c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62">
        <v>0</v>
      </c>
      <c r="N218" s="154">
        <v>0</v>
      </c>
      <c r="O218" s="153"/>
      <c r="P218" s="62">
        <v>0</v>
      </c>
      <c r="Q218" s="62">
        <v>76</v>
      </c>
      <c r="R218" s="62">
        <v>0</v>
      </c>
      <c r="S218" s="62">
        <v>0</v>
      </c>
      <c r="T218" s="62">
        <v>76</v>
      </c>
      <c r="U218" s="62">
        <v>-76</v>
      </c>
      <c r="V218" s="60" t="s">
        <v>135</v>
      </c>
      <c r="W218" s="61"/>
      <c r="X218" s="61"/>
    </row>
    <row r="219" spans="1:24" x14ac:dyDescent="0.3">
      <c r="A219" s="152" t="s">
        <v>156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62">
        <v>0</v>
      </c>
      <c r="N219" s="154">
        <v>0</v>
      </c>
      <c r="O219" s="153"/>
      <c r="P219" s="62">
        <v>0</v>
      </c>
      <c r="Q219" s="62">
        <v>21833.279999999999</v>
      </c>
      <c r="R219" s="62">
        <v>30021.91</v>
      </c>
      <c r="S219" s="62">
        <v>-8214.56</v>
      </c>
      <c r="T219" s="62">
        <v>21833.279999999999</v>
      </c>
      <c r="U219" s="62">
        <v>-13618.72</v>
      </c>
      <c r="V219" s="60" t="s">
        <v>135</v>
      </c>
      <c r="W219" s="61"/>
      <c r="X219" s="61"/>
    </row>
    <row r="220" spans="1:24" x14ac:dyDescent="0.3">
      <c r="A220" s="152" t="s">
        <v>190</v>
      </c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64">
        <v>0</v>
      </c>
      <c r="N220" s="155">
        <v>0</v>
      </c>
      <c r="O220" s="156"/>
      <c r="P220" s="64">
        <v>0</v>
      </c>
      <c r="Q220" s="64">
        <v>-21757.279999999999</v>
      </c>
      <c r="R220" s="64">
        <v>-30021.91</v>
      </c>
      <c r="S220" s="64">
        <v>8214.56</v>
      </c>
      <c r="T220" s="64">
        <v>-21757.279999999999</v>
      </c>
      <c r="U220" s="64">
        <v>13542.72</v>
      </c>
      <c r="V220" s="33"/>
      <c r="W220" s="61"/>
      <c r="X220" s="61"/>
    </row>
    <row r="221" spans="1:24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152"/>
      <c r="O221" s="153"/>
      <c r="P221" s="60"/>
      <c r="Q221" s="60"/>
      <c r="R221" s="60"/>
      <c r="S221" s="60"/>
      <c r="T221" s="60"/>
      <c r="U221" s="60"/>
      <c r="V221" s="60"/>
      <c r="W221" s="61"/>
      <c r="X221" s="61"/>
    </row>
    <row r="222" spans="1:24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 t="s">
        <v>157</v>
      </c>
      <c r="M222" s="60"/>
      <c r="N222" s="152"/>
      <c r="O222" s="153"/>
      <c r="P222" s="60"/>
      <c r="Q222" s="60"/>
      <c r="R222" s="60"/>
      <c r="S222" s="60"/>
      <c r="T222" s="60"/>
      <c r="U222" s="60"/>
      <c r="V222" s="60"/>
      <c r="W222" s="61"/>
      <c r="X222" s="61"/>
    </row>
    <row r="223" spans="1:24" x14ac:dyDescent="0.3">
      <c r="A223" s="152" t="s">
        <v>140</v>
      </c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62">
        <v>0</v>
      </c>
      <c r="N223" s="154">
        <v>0</v>
      </c>
      <c r="O223" s="153"/>
      <c r="P223" s="62">
        <v>0</v>
      </c>
      <c r="Q223" s="62">
        <v>76</v>
      </c>
      <c r="R223" s="62">
        <v>0</v>
      </c>
      <c r="S223" s="62">
        <v>0</v>
      </c>
      <c r="T223" s="62">
        <v>76</v>
      </c>
      <c r="U223" s="62">
        <v>-76</v>
      </c>
      <c r="V223" s="60" t="s">
        <v>135</v>
      </c>
      <c r="W223" s="61"/>
      <c r="X223" s="61"/>
    </row>
    <row r="224" spans="1:24" ht="15" thickBot="1" x14ac:dyDescent="0.35">
      <c r="A224" s="152" t="s">
        <v>156</v>
      </c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62">
        <v>0</v>
      </c>
      <c r="N224" s="154">
        <v>0</v>
      </c>
      <c r="O224" s="153"/>
      <c r="P224" s="62">
        <v>0</v>
      </c>
      <c r="Q224" s="62">
        <v>21833.279999999999</v>
      </c>
      <c r="R224" s="62">
        <v>30021.91</v>
      </c>
      <c r="S224" s="62">
        <v>-8214.56</v>
      </c>
      <c r="T224" s="62">
        <v>21833.279999999999</v>
      </c>
      <c r="U224" s="62">
        <v>-13618.72</v>
      </c>
      <c r="V224" s="60" t="s">
        <v>135</v>
      </c>
      <c r="W224" s="61"/>
      <c r="X224" s="61"/>
    </row>
    <row r="225" spans="1:24" ht="15" thickTop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 t="s">
        <v>157</v>
      </c>
      <c r="M225" s="63">
        <v>0</v>
      </c>
      <c r="N225" s="150">
        <v>0</v>
      </c>
      <c r="O225" s="151"/>
      <c r="P225" s="63">
        <v>0</v>
      </c>
      <c r="Q225" s="63">
        <v>-21757.279999999999</v>
      </c>
      <c r="R225" s="63">
        <v>-30021.91</v>
      </c>
      <c r="S225" s="63">
        <v>8214.56</v>
      </c>
      <c r="T225" s="63">
        <v>-21757.279999999999</v>
      </c>
      <c r="U225" s="63">
        <v>13542.72</v>
      </c>
      <c r="V225" s="35"/>
      <c r="W225" s="61"/>
      <c r="X225" s="61"/>
    </row>
    <row r="226" spans="1:24" x14ac:dyDescent="0.3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x14ac:dyDescent="0.3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x14ac:dyDescent="0.3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ht="100.5" customHeight="1" x14ac:dyDescent="0.3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7" t="s">
        <v>199</v>
      </c>
      <c r="O229" s="136"/>
      <c r="P229" s="136"/>
      <c r="Q229" s="136"/>
      <c r="R229" s="136"/>
      <c r="S229" s="136"/>
      <c r="T229" s="136"/>
      <c r="U229" s="136"/>
      <c r="V229" s="136"/>
      <c r="W229" s="136"/>
      <c r="X229" s="61"/>
    </row>
    <row r="230" spans="1:24" x14ac:dyDescent="0.3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138" t="s">
        <v>121</v>
      </c>
      <c r="N230" s="136"/>
      <c r="O230" s="73" t="s">
        <v>122</v>
      </c>
      <c r="P230" s="73" t="s">
        <v>123</v>
      </c>
      <c r="Q230" s="73" t="s">
        <v>124</v>
      </c>
      <c r="R230" s="73" t="s">
        <v>125</v>
      </c>
      <c r="S230" s="73" t="s">
        <v>125</v>
      </c>
      <c r="T230" s="73" t="s">
        <v>126</v>
      </c>
      <c r="U230" s="73" t="s">
        <v>127</v>
      </c>
      <c r="V230" s="74"/>
      <c r="W230" s="74"/>
    </row>
    <row r="231" spans="1:24" x14ac:dyDescent="0.3">
      <c r="A231" s="139" t="s">
        <v>106</v>
      </c>
      <c r="B231" s="140"/>
      <c r="C231" s="140"/>
      <c r="D231" s="140"/>
      <c r="E231" s="140"/>
      <c r="F231" s="140"/>
      <c r="G231" s="139" t="s">
        <v>7</v>
      </c>
      <c r="H231" s="140"/>
      <c r="I231" s="140"/>
      <c r="J231" s="140"/>
      <c r="K231" s="140"/>
      <c r="L231" s="140"/>
      <c r="M231" s="141" t="s">
        <v>122</v>
      </c>
      <c r="N231" s="140"/>
      <c r="O231" s="75" t="s">
        <v>128</v>
      </c>
      <c r="P231" s="75" t="s">
        <v>122</v>
      </c>
      <c r="Q231" s="75" t="s">
        <v>129</v>
      </c>
      <c r="R231" s="75" t="s">
        <v>130</v>
      </c>
      <c r="S231" s="75" t="s">
        <v>129</v>
      </c>
      <c r="T231" s="75" t="s">
        <v>129</v>
      </c>
      <c r="U231" s="75" t="s">
        <v>131</v>
      </c>
      <c r="V231" s="74"/>
      <c r="W231" s="74"/>
    </row>
    <row r="232" spans="1:24" x14ac:dyDescent="0.3">
      <c r="A232" s="142" t="s">
        <v>189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42"/>
      <c r="N232" s="136"/>
      <c r="O232" s="76"/>
      <c r="P232" s="76"/>
      <c r="Q232" s="76"/>
      <c r="R232" s="76"/>
      <c r="S232" s="76"/>
      <c r="T232" s="76"/>
      <c r="U232" s="76"/>
      <c r="V232" s="74"/>
      <c r="W232" s="74"/>
    </row>
    <row r="233" spans="1:24" x14ac:dyDescent="0.3">
      <c r="A233" s="50"/>
      <c r="B233" s="142" t="s">
        <v>141</v>
      </c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42"/>
      <c r="N233" s="136"/>
      <c r="O233" s="76"/>
      <c r="P233" s="76"/>
      <c r="Q233" s="76"/>
      <c r="R233" s="76"/>
      <c r="S233" s="76"/>
      <c r="T233" s="76"/>
      <c r="U233" s="76"/>
      <c r="V233" s="74"/>
      <c r="W233" s="74"/>
    </row>
    <row r="234" spans="1:24" x14ac:dyDescent="0.3">
      <c r="A234" s="50"/>
      <c r="B234" s="76"/>
      <c r="C234" s="142" t="s">
        <v>160</v>
      </c>
      <c r="D234" s="136"/>
      <c r="E234" s="136"/>
      <c r="F234" s="136"/>
      <c r="G234" s="136"/>
      <c r="H234" s="136"/>
      <c r="I234" s="136"/>
      <c r="J234" s="136"/>
      <c r="K234" s="136"/>
      <c r="L234" s="136"/>
      <c r="M234" s="142"/>
      <c r="N234" s="136"/>
      <c r="O234" s="76"/>
      <c r="P234" s="76"/>
      <c r="Q234" s="76"/>
      <c r="R234" s="76"/>
      <c r="S234" s="76"/>
      <c r="T234" s="76"/>
      <c r="U234" s="76"/>
      <c r="V234" s="74"/>
      <c r="W234" s="74"/>
    </row>
    <row r="235" spans="1:24" x14ac:dyDescent="0.3">
      <c r="A235" s="50"/>
      <c r="B235" s="50"/>
      <c r="C235" s="76"/>
      <c r="D235" s="142" t="s">
        <v>161</v>
      </c>
      <c r="E235" s="136"/>
      <c r="F235" s="136"/>
      <c r="G235" s="136"/>
      <c r="H235" s="136"/>
      <c r="I235" s="136"/>
      <c r="J235" s="136"/>
      <c r="K235" s="136"/>
      <c r="L235" s="136"/>
      <c r="M235" s="142"/>
      <c r="N235" s="136"/>
      <c r="O235" s="76"/>
      <c r="P235" s="76"/>
      <c r="Q235" s="76"/>
      <c r="R235" s="76"/>
      <c r="S235" s="76"/>
      <c r="T235" s="76"/>
      <c r="U235" s="76"/>
      <c r="V235" s="74"/>
      <c r="W235" s="74"/>
    </row>
    <row r="236" spans="1:24" x14ac:dyDescent="0.3">
      <c r="A236" s="50"/>
      <c r="B236" s="50"/>
      <c r="C236" s="50"/>
      <c r="D236" s="76"/>
      <c r="E236" s="142" t="s">
        <v>162</v>
      </c>
      <c r="F236" s="136"/>
      <c r="G236" s="136"/>
      <c r="H236" s="136"/>
      <c r="I236" s="136"/>
      <c r="J236" s="136"/>
      <c r="K236" s="136"/>
      <c r="L236" s="136"/>
      <c r="M236" s="142"/>
      <c r="N236" s="136"/>
      <c r="O236" s="76"/>
      <c r="P236" s="76"/>
      <c r="Q236" s="76"/>
      <c r="R236" s="76"/>
      <c r="S236" s="76"/>
      <c r="T236" s="76"/>
      <c r="U236" s="76"/>
      <c r="V236" s="74"/>
      <c r="W236" s="74"/>
    </row>
    <row r="237" spans="1:24" x14ac:dyDescent="0.3">
      <c r="A237" s="145" t="s">
        <v>142</v>
      </c>
      <c r="B237" s="136"/>
      <c r="C237" s="136"/>
      <c r="D237" s="136"/>
      <c r="E237" s="136"/>
      <c r="F237" s="136"/>
      <c r="G237" s="145" t="s">
        <v>143</v>
      </c>
      <c r="H237" s="136"/>
      <c r="I237" s="136"/>
      <c r="J237" s="136"/>
      <c r="K237" s="136"/>
      <c r="L237" s="136"/>
      <c r="M237" s="142"/>
      <c r="N237" s="136"/>
      <c r="O237" s="76"/>
      <c r="P237" s="76"/>
      <c r="Q237" s="76"/>
      <c r="R237" s="76"/>
      <c r="S237" s="76"/>
      <c r="T237" s="76"/>
      <c r="U237" s="76"/>
      <c r="V237" s="74"/>
      <c r="W237" s="74"/>
    </row>
    <row r="238" spans="1:24" x14ac:dyDescent="0.3">
      <c r="A238" s="142" t="s">
        <v>144</v>
      </c>
      <c r="B238" s="136"/>
      <c r="C238" s="136"/>
      <c r="D238" s="136"/>
      <c r="E238" s="136"/>
      <c r="F238" s="136"/>
      <c r="G238" s="142" t="s">
        <v>145</v>
      </c>
      <c r="H238" s="136"/>
      <c r="I238" s="136"/>
      <c r="J238" s="136"/>
      <c r="K238" s="136"/>
      <c r="L238" s="136"/>
      <c r="M238" s="146">
        <v>0</v>
      </c>
      <c r="N238" s="136"/>
      <c r="O238" s="79">
        <v>0</v>
      </c>
      <c r="P238" s="79">
        <v>0</v>
      </c>
      <c r="Q238" s="79">
        <v>3823.2</v>
      </c>
      <c r="R238" s="79">
        <v>0</v>
      </c>
      <c r="S238" s="79">
        <v>3823.2</v>
      </c>
      <c r="T238" s="79">
        <v>-3823.2</v>
      </c>
      <c r="U238" s="73" t="s">
        <v>135</v>
      </c>
      <c r="V238" s="74"/>
      <c r="W238" s="74"/>
    </row>
    <row r="239" spans="1:24" x14ac:dyDescent="0.3">
      <c r="A239" s="147" t="s">
        <v>167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43">
        <v>0</v>
      </c>
      <c r="N239" s="144"/>
      <c r="O239" s="78">
        <v>0</v>
      </c>
      <c r="P239" s="78">
        <v>0</v>
      </c>
      <c r="Q239" s="78">
        <v>3823.2</v>
      </c>
      <c r="R239" s="78">
        <v>0</v>
      </c>
      <c r="S239" s="78">
        <v>3823.2</v>
      </c>
      <c r="T239" s="78">
        <v>-3823.2</v>
      </c>
      <c r="U239" s="53" t="s">
        <v>135</v>
      </c>
      <c r="V239" s="74"/>
      <c r="W239" s="74"/>
    </row>
    <row r="240" spans="1:24" x14ac:dyDescent="0.3">
      <c r="A240" s="145" t="s">
        <v>146</v>
      </c>
      <c r="B240" s="136"/>
      <c r="C240" s="136"/>
      <c r="D240" s="136"/>
      <c r="E240" s="136"/>
      <c r="F240" s="136"/>
      <c r="G240" s="145" t="s">
        <v>147</v>
      </c>
      <c r="H240" s="136"/>
      <c r="I240" s="136"/>
      <c r="J240" s="136"/>
      <c r="K240" s="136"/>
      <c r="L240" s="136"/>
      <c r="M240" s="142"/>
      <c r="N240" s="136"/>
      <c r="O240" s="76"/>
      <c r="P240" s="76"/>
      <c r="Q240" s="76"/>
      <c r="R240" s="76"/>
      <c r="S240" s="76"/>
      <c r="T240" s="76"/>
      <c r="U240" s="76"/>
      <c r="V240" s="74"/>
      <c r="W240" s="74"/>
    </row>
    <row r="241" spans="1:23" x14ac:dyDescent="0.3">
      <c r="A241" s="142" t="s">
        <v>148</v>
      </c>
      <c r="B241" s="136"/>
      <c r="C241" s="136"/>
      <c r="D241" s="136"/>
      <c r="E241" s="136"/>
      <c r="F241" s="136"/>
      <c r="G241" s="142" t="s">
        <v>149</v>
      </c>
      <c r="H241" s="136"/>
      <c r="I241" s="136"/>
      <c r="J241" s="136"/>
      <c r="K241" s="136"/>
      <c r="L241" s="136"/>
      <c r="M241" s="146">
        <v>0</v>
      </c>
      <c r="N241" s="136"/>
      <c r="O241" s="79">
        <v>0</v>
      </c>
      <c r="P241" s="79">
        <v>0</v>
      </c>
      <c r="Q241" s="79">
        <v>270.16000000000003</v>
      </c>
      <c r="R241" s="79">
        <v>0</v>
      </c>
      <c r="S241" s="79">
        <v>270.16000000000003</v>
      </c>
      <c r="T241" s="79">
        <v>-270.16000000000003</v>
      </c>
      <c r="U241" s="73" t="s">
        <v>135</v>
      </c>
      <c r="V241" s="74"/>
      <c r="W241" s="74"/>
    </row>
    <row r="242" spans="1:23" x14ac:dyDescent="0.3">
      <c r="A242" s="147" t="s">
        <v>168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43">
        <v>0</v>
      </c>
      <c r="N242" s="144"/>
      <c r="O242" s="78">
        <v>0</v>
      </c>
      <c r="P242" s="78">
        <v>0</v>
      </c>
      <c r="Q242" s="78">
        <v>270.16000000000003</v>
      </c>
      <c r="R242" s="78">
        <v>0</v>
      </c>
      <c r="S242" s="78">
        <v>270.16000000000003</v>
      </c>
      <c r="T242" s="78">
        <v>-270.16000000000003</v>
      </c>
      <c r="U242" s="53" t="s">
        <v>135</v>
      </c>
      <c r="V242" s="74"/>
      <c r="W242" s="74"/>
    </row>
    <row r="243" spans="1:23" x14ac:dyDescent="0.3">
      <c r="A243" s="145" t="s">
        <v>152</v>
      </c>
      <c r="B243" s="136"/>
      <c r="C243" s="136"/>
      <c r="D243" s="136"/>
      <c r="E243" s="136"/>
      <c r="F243" s="136"/>
      <c r="G243" s="145" t="s">
        <v>153</v>
      </c>
      <c r="H243" s="136"/>
      <c r="I243" s="136"/>
      <c r="J243" s="136"/>
      <c r="K243" s="136"/>
      <c r="L243" s="136"/>
      <c r="M243" s="142"/>
      <c r="N243" s="136"/>
      <c r="O243" s="76"/>
      <c r="P243" s="76"/>
      <c r="Q243" s="76"/>
      <c r="R243" s="76"/>
      <c r="S243" s="76"/>
      <c r="T243" s="76"/>
      <c r="U243" s="76"/>
      <c r="V243" s="74"/>
      <c r="W243" s="74"/>
    </row>
    <row r="244" spans="1:23" x14ac:dyDescent="0.3">
      <c r="A244" s="142" t="s">
        <v>154</v>
      </c>
      <c r="B244" s="136"/>
      <c r="C244" s="136"/>
      <c r="D244" s="136"/>
      <c r="E244" s="136"/>
      <c r="F244" s="136"/>
      <c r="G244" s="142" t="s">
        <v>155</v>
      </c>
      <c r="H244" s="136"/>
      <c r="I244" s="136"/>
      <c r="J244" s="136"/>
      <c r="K244" s="136"/>
      <c r="L244" s="136"/>
      <c r="M244" s="146">
        <v>0</v>
      </c>
      <c r="N244" s="136"/>
      <c r="O244" s="79">
        <v>0</v>
      </c>
      <c r="P244" s="79">
        <v>0</v>
      </c>
      <c r="Q244" s="79">
        <v>10888.76</v>
      </c>
      <c r="R244" s="79">
        <v>-4509.76</v>
      </c>
      <c r="S244" s="79">
        <v>10888.76</v>
      </c>
      <c r="T244" s="79">
        <v>-6379</v>
      </c>
      <c r="U244" s="73" t="s">
        <v>135</v>
      </c>
      <c r="V244" s="74"/>
      <c r="W244" s="74"/>
    </row>
    <row r="245" spans="1:23" x14ac:dyDescent="0.3">
      <c r="A245" s="147" t="s">
        <v>169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43">
        <v>0</v>
      </c>
      <c r="N245" s="144"/>
      <c r="O245" s="78">
        <v>0</v>
      </c>
      <c r="P245" s="78">
        <v>0</v>
      </c>
      <c r="Q245" s="78">
        <v>10888.76</v>
      </c>
      <c r="R245" s="78">
        <v>-4509.76</v>
      </c>
      <c r="S245" s="78">
        <v>10888.76</v>
      </c>
      <c r="T245" s="78">
        <v>-6379</v>
      </c>
      <c r="U245" s="53" t="s">
        <v>135</v>
      </c>
      <c r="V245" s="81"/>
      <c r="W245" s="81"/>
    </row>
    <row r="246" spans="1:23" x14ac:dyDescent="0.3">
      <c r="A246" s="50"/>
      <c r="B246" s="54"/>
      <c r="C246" s="54"/>
      <c r="D246" s="73"/>
      <c r="E246" s="138" t="s">
        <v>164</v>
      </c>
      <c r="F246" s="136"/>
      <c r="G246" s="136"/>
      <c r="H246" s="136"/>
      <c r="I246" s="136"/>
      <c r="J246" s="136"/>
      <c r="K246" s="136"/>
      <c r="L246" s="136"/>
      <c r="M246" s="143">
        <v>0</v>
      </c>
      <c r="N246" s="144"/>
      <c r="O246" s="78">
        <v>0</v>
      </c>
      <c r="P246" s="78">
        <v>0</v>
      </c>
      <c r="Q246" s="78">
        <v>14982.12</v>
      </c>
      <c r="R246" s="78">
        <v>-4509.76</v>
      </c>
      <c r="S246" s="78">
        <v>14982.12</v>
      </c>
      <c r="T246" s="78">
        <v>-10472.36</v>
      </c>
      <c r="U246" s="53" t="s">
        <v>135</v>
      </c>
      <c r="V246" s="81"/>
      <c r="W246" s="81"/>
    </row>
    <row r="247" spans="1:23" x14ac:dyDescent="0.3">
      <c r="A247" s="50"/>
      <c r="B247" s="54"/>
      <c r="C247" s="73"/>
      <c r="D247" s="138" t="s">
        <v>165</v>
      </c>
      <c r="E247" s="136"/>
      <c r="F247" s="136"/>
      <c r="G247" s="136"/>
      <c r="H247" s="136"/>
      <c r="I247" s="136"/>
      <c r="J247" s="136"/>
      <c r="K247" s="136"/>
      <c r="L247" s="136"/>
      <c r="M247" s="143">
        <v>0</v>
      </c>
      <c r="N247" s="144"/>
      <c r="O247" s="78">
        <v>0</v>
      </c>
      <c r="P247" s="78">
        <v>0</v>
      </c>
      <c r="Q247" s="78">
        <v>14982.12</v>
      </c>
      <c r="R247" s="78">
        <v>-4509.76</v>
      </c>
      <c r="S247" s="78">
        <v>14982.12</v>
      </c>
      <c r="T247" s="78">
        <v>-10472.36</v>
      </c>
      <c r="U247" s="53" t="s">
        <v>135</v>
      </c>
      <c r="V247" s="81"/>
      <c r="W247" s="81"/>
    </row>
    <row r="248" spans="1:23" x14ac:dyDescent="0.3">
      <c r="A248" s="50"/>
      <c r="B248" s="73"/>
      <c r="C248" s="138" t="s">
        <v>166</v>
      </c>
      <c r="D248" s="136"/>
      <c r="E248" s="136"/>
      <c r="F248" s="136"/>
      <c r="G248" s="136"/>
      <c r="H248" s="136"/>
      <c r="I248" s="136"/>
      <c r="J248" s="136"/>
      <c r="K248" s="136"/>
      <c r="L248" s="136"/>
      <c r="M248" s="143">
        <v>0</v>
      </c>
      <c r="N248" s="144"/>
      <c r="O248" s="78">
        <v>0</v>
      </c>
      <c r="P248" s="78">
        <v>0</v>
      </c>
      <c r="Q248" s="78">
        <v>14982.12</v>
      </c>
      <c r="R248" s="78">
        <v>-4509.76</v>
      </c>
      <c r="S248" s="78">
        <v>14982.12</v>
      </c>
      <c r="T248" s="78">
        <v>-10472.36</v>
      </c>
      <c r="U248" s="53" t="s">
        <v>135</v>
      </c>
      <c r="V248" s="81"/>
      <c r="W248" s="81"/>
    </row>
    <row r="249" spans="1:23" x14ac:dyDescent="0.3">
      <c r="A249" s="50"/>
      <c r="B249" s="138" t="s">
        <v>156</v>
      </c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43">
        <v>0</v>
      </c>
      <c r="N249" s="144"/>
      <c r="O249" s="78">
        <v>0</v>
      </c>
      <c r="P249" s="78">
        <v>0</v>
      </c>
      <c r="Q249" s="78">
        <v>14982.12</v>
      </c>
      <c r="R249" s="78">
        <v>-4509.76</v>
      </c>
      <c r="S249" s="78">
        <v>14982.12</v>
      </c>
      <c r="T249" s="78">
        <v>-10472.36</v>
      </c>
      <c r="U249" s="53" t="s">
        <v>135</v>
      </c>
      <c r="V249" s="81"/>
      <c r="W249" s="81"/>
    </row>
    <row r="250" spans="1:23" x14ac:dyDescent="0.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138"/>
      <c r="N250" s="136"/>
      <c r="O250" s="73"/>
      <c r="P250" s="73"/>
      <c r="Q250" s="73"/>
      <c r="R250" s="73"/>
      <c r="S250" s="73"/>
      <c r="T250" s="73"/>
      <c r="U250" s="77"/>
      <c r="V250" s="81"/>
      <c r="W250" s="81"/>
    </row>
    <row r="251" spans="1:23" x14ac:dyDescent="0.3">
      <c r="A251" s="138" t="s">
        <v>190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8"/>
      <c r="N251" s="136"/>
      <c r="O251" s="73"/>
      <c r="P251" s="73"/>
      <c r="Q251" s="73"/>
      <c r="R251" s="73"/>
      <c r="S251" s="73"/>
      <c r="T251" s="73"/>
      <c r="U251" s="77"/>
      <c r="V251" s="81"/>
      <c r="W251" s="81"/>
    </row>
    <row r="252" spans="1:23" x14ac:dyDescent="0.3">
      <c r="A252" s="138" t="s">
        <v>140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46">
        <v>0</v>
      </c>
      <c r="N252" s="136"/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79">
        <v>0</v>
      </c>
      <c r="U252" s="73" t="s">
        <v>135</v>
      </c>
      <c r="V252" s="81"/>
      <c r="W252" s="81"/>
    </row>
    <row r="253" spans="1:23" x14ac:dyDescent="0.3">
      <c r="A253" s="138" t="s">
        <v>156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46">
        <v>0</v>
      </c>
      <c r="N253" s="136"/>
      <c r="O253" s="79">
        <v>0</v>
      </c>
      <c r="P253" s="79">
        <v>0</v>
      </c>
      <c r="Q253" s="79">
        <v>14982.12</v>
      </c>
      <c r="R253" s="79">
        <v>-4509.76</v>
      </c>
      <c r="S253" s="79">
        <v>14982.12</v>
      </c>
      <c r="T253" s="79">
        <v>-10472.36</v>
      </c>
      <c r="U253" s="73" t="s">
        <v>135</v>
      </c>
      <c r="V253" s="81"/>
      <c r="W253" s="81"/>
    </row>
    <row r="254" spans="1:23" x14ac:dyDescent="0.3">
      <c r="A254" s="138" t="s">
        <v>190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43">
        <v>0</v>
      </c>
      <c r="N254" s="144"/>
      <c r="O254" s="78">
        <v>0</v>
      </c>
      <c r="P254" s="78">
        <v>0</v>
      </c>
      <c r="Q254" s="78">
        <v>-14982.12</v>
      </c>
      <c r="R254" s="78">
        <v>4509.76</v>
      </c>
      <c r="S254" s="78">
        <v>-14982.12</v>
      </c>
      <c r="T254" s="78">
        <v>10472.36</v>
      </c>
      <c r="U254" s="56"/>
      <c r="V254" s="81"/>
      <c r="W254" s="81"/>
    </row>
    <row r="255" spans="1:23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138"/>
      <c r="N255" s="136"/>
      <c r="O255" s="73"/>
      <c r="P255" s="73"/>
      <c r="Q255" s="73"/>
      <c r="R255" s="73"/>
      <c r="S255" s="73"/>
      <c r="T255" s="73"/>
      <c r="U255" s="73"/>
      <c r="V255" s="81"/>
      <c r="W255" s="81"/>
    </row>
    <row r="256" spans="1:23" x14ac:dyDescent="0.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 t="s">
        <v>157</v>
      </c>
      <c r="M256" s="138"/>
      <c r="N256" s="136"/>
      <c r="O256" s="73"/>
      <c r="P256" s="73"/>
      <c r="Q256" s="73"/>
      <c r="R256" s="73"/>
      <c r="S256" s="73"/>
      <c r="T256" s="73"/>
      <c r="U256" s="73"/>
      <c r="V256" s="81"/>
      <c r="W256" s="81"/>
    </row>
    <row r="257" spans="1:23" x14ac:dyDescent="0.3">
      <c r="A257" s="138" t="s">
        <v>140</v>
      </c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46">
        <v>0</v>
      </c>
      <c r="N257" s="136"/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79">
        <v>0</v>
      </c>
      <c r="U257" s="73" t="s">
        <v>135</v>
      </c>
      <c r="V257" s="81"/>
      <c r="W257" s="81"/>
    </row>
    <row r="258" spans="1:23" ht="15" thickBot="1" x14ac:dyDescent="0.35">
      <c r="A258" s="138" t="s">
        <v>156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46">
        <v>0</v>
      </c>
      <c r="N258" s="136"/>
      <c r="O258" s="79">
        <v>0</v>
      </c>
      <c r="P258" s="79">
        <v>0</v>
      </c>
      <c r="Q258" s="79">
        <v>14982.12</v>
      </c>
      <c r="R258" s="79">
        <v>-4509.76</v>
      </c>
      <c r="S258" s="79">
        <v>14982.12</v>
      </c>
      <c r="T258" s="79">
        <v>-10472.36</v>
      </c>
      <c r="U258" s="73" t="s">
        <v>135</v>
      </c>
      <c r="V258" s="81"/>
      <c r="W258" s="81"/>
    </row>
    <row r="259" spans="1:23" ht="15" thickTop="1" x14ac:dyDescent="0.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 t="s">
        <v>157</v>
      </c>
      <c r="M259" s="148">
        <v>0</v>
      </c>
      <c r="N259" s="149"/>
      <c r="O259" s="80">
        <v>0</v>
      </c>
      <c r="P259" s="80">
        <v>0</v>
      </c>
      <c r="Q259" s="80">
        <v>-14982.12</v>
      </c>
      <c r="R259" s="80">
        <v>4509.76</v>
      </c>
      <c r="S259" s="80">
        <v>-14982.12</v>
      </c>
      <c r="T259" s="80">
        <v>10472.36</v>
      </c>
      <c r="U259" s="58"/>
      <c r="V259" s="81"/>
      <c r="W259" s="81"/>
    </row>
    <row r="260" spans="1:23" x14ac:dyDescent="0.3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81"/>
      <c r="W260" s="81"/>
    </row>
    <row r="261" spans="1:23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7" t="s">
        <v>200</v>
      </c>
      <c r="O261" s="136"/>
      <c r="P261" s="136"/>
      <c r="Q261" s="136"/>
      <c r="R261" s="136"/>
      <c r="S261" s="136"/>
      <c r="T261" s="136"/>
      <c r="U261" s="136"/>
      <c r="V261" s="136"/>
      <c r="W261" s="136"/>
    </row>
    <row r="262" spans="1:23" x14ac:dyDescent="0.3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138" t="s">
        <v>121</v>
      </c>
      <c r="N262" s="136"/>
      <c r="O262" s="84" t="s">
        <v>122</v>
      </c>
      <c r="P262" s="84" t="s">
        <v>123</v>
      </c>
      <c r="Q262" s="84" t="s">
        <v>124</v>
      </c>
      <c r="R262" s="84" t="s">
        <v>125</v>
      </c>
      <c r="S262" s="84" t="s">
        <v>125</v>
      </c>
      <c r="T262" s="84" t="s">
        <v>126</v>
      </c>
      <c r="U262" s="84" t="s">
        <v>127</v>
      </c>
      <c r="V262" s="85"/>
      <c r="W262" s="85"/>
    </row>
    <row r="263" spans="1:23" x14ac:dyDescent="0.3">
      <c r="A263" s="139" t="s">
        <v>106</v>
      </c>
      <c r="B263" s="140"/>
      <c r="C263" s="140"/>
      <c r="D263" s="140"/>
      <c r="E263" s="140"/>
      <c r="F263" s="140"/>
      <c r="G263" s="139" t="s">
        <v>7</v>
      </c>
      <c r="H263" s="140"/>
      <c r="I263" s="140"/>
      <c r="J263" s="140"/>
      <c r="K263" s="140"/>
      <c r="L263" s="140"/>
      <c r="M263" s="141" t="s">
        <v>122</v>
      </c>
      <c r="N263" s="140"/>
      <c r="O263" s="90" t="s">
        <v>128</v>
      </c>
      <c r="P263" s="90" t="s">
        <v>122</v>
      </c>
      <c r="Q263" s="90" t="s">
        <v>129</v>
      </c>
      <c r="R263" s="90" t="s">
        <v>130</v>
      </c>
      <c r="S263" s="90" t="s">
        <v>129</v>
      </c>
      <c r="T263" s="90" t="s">
        <v>129</v>
      </c>
      <c r="U263" s="90" t="s">
        <v>131</v>
      </c>
      <c r="V263" s="85"/>
      <c r="W263" s="85"/>
    </row>
    <row r="264" spans="1:23" x14ac:dyDescent="0.3">
      <c r="A264" s="142" t="s">
        <v>189</v>
      </c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42"/>
      <c r="N264" s="136"/>
      <c r="O264" s="87"/>
      <c r="P264" s="87"/>
      <c r="Q264" s="87"/>
      <c r="R264" s="87"/>
      <c r="S264" s="87"/>
      <c r="T264" s="87"/>
      <c r="U264" s="87"/>
      <c r="V264" s="85"/>
      <c r="W264" s="85"/>
    </row>
    <row r="265" spans="1:23" x14ac:dyDescent="0.3">
      <c r="A265" s="50"/>
      <c r="B265" s="142" t="s">
        <v>132</v>
      </c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42"/>
      <c r="N265" s="136"/>
      <c r="O265" s="87"/>
      <c r="P265" s="87"/>
      <c r="Q265" s="87"/>
      <c r="R265" s="87"/>
      <c r="S265" s="87"/>
      <c r="T265" s="87"/>
      <c r="U265" s="87"/>
      <c r="V265" s="85"/>
      <c r="W265" s="85"/>
    </row>
    <row r="266" spans="1:23" x14ac:dyDescent="0.3">
      <c r="A266" s="50"/>
      <c r="B266" s="87"/>
      <c r="C266" s="142" t="s">
        <v>160</v>
      </c>
      <c r="D266" s="136"/>
      <c r="E266" s="136"/>
      <c r="F266" s="136"/>
      <c r="G266" s="136"/>
      <c r="H266" s="136"/>
      <c r="I266" s="136"/>
      <c r="J266" s="136"/>
      <c r="K266" s="136"/>
      <c r="L266" s="136"/>
      <c r="M266" s="142"/>
      <c r="N266" s="136"/>
      <c r="O266" s="87"/>
      <c r="P266" s="87"/>
      <c r="Q266" s="87"/>
      <c r="R266" s="87"/>
      <c r="S266" s="87"/>
      <c r="T266" s="87"/>
      <c r="U266" s="87"/>
      <c r="V266" s="85"/>
      <c r="W266" s="85"/>
    </row>
    <row r="267" spans="1:23" x14ac:dyDescent="0.3">
      <c r="A267" s="50"/>
      <c r="B267" s="50"/>
      <c r="C267" s="87"/>
      <c r="D267" s="142" t="s">
        <v>161</v>
      </c>
      <c r="E267" s="136"/>
      <c r="F267" s="136"/>
      <c r="G267" s="136"/>
      <c r="H267" s="136"/>
      <c r="I267" s="136"/>
      <c r="J267" s="136"/>
      <c r="K267" s="136"/>
      <c r="L267" s="136"/>
      <c r="M267" s="142"/>
      <c r="N267" s="136"/>
      <c r="O267" s="87"/>
      <c r="P267" s="87"/>
      <c r="Q267" s="87"/>
      <c r="R267" s="87"/>
      <c r="S267" s="87"/>
      <c r="T267" s="87"/>
      <c r="U267" s="87"/>
      <c r="V267" s="85"/>
      <c r="W267" s="85"/>
    </row>
    <row r="268" spans="1:23" x14ac:dyDescent="0.3">
      <c r="A268" s="50"/>
      <c r="B268" s="50"/>
      <c r="C268" s="50"/>
      <c r="D268" s="87"/>
      <c r="E268" s="142" t="s">
        <v>162</v>
      </c>
      <c r="F268" s="136"/>
      <c r="G268" s="136"/>
      <c r="H268" s="136"/>
      <c r="I268" s="136"/>
      <c r="J268" s="136"/>
      <c r="K268" s="136"/>
      <c r="L268" s="136"/>
      <c r="M268" s="142"/>
      <c r="N268" s="136"/>
      <c r="O268" s="87"/>
      <c r="P268" s="87"/>
      <c r="Q268" s="87"/>
      <c r="R268" s="87"/>
      <c r="S268" s="87"/>
      <c r="T268" s="87"/>
      <c r="U268" s="87"/>
      <c r="V268" s="85"/>
      <c r="W268" s="85"/>
    </row>
    <row r="269" spans="1:23" x14ac:dyDescent="0.3">
      <c r="A269" s="145" t="s">
        <v>136</v>
      </c>
      <c r="B269" s="136"/>
      <c r="C269" s="136"/>
      <c r="D269" s="136"/>
      <c r="E269" s="136"/>
      <c r="F269" s="136"/>
      <c r="G269" s="145" t="s">
        <v>137</v>
      </c>
      <c r="H269" s="136"/>
      <c r="I269" s="136"/>
      <c r="J269" s="136"/>
      <c r="K269" s="136"/>
      <c r="L269" s="136"/>
      <c r="M269" s="142"/>
      <c r="N269" s="136"/>
      <c r="O269" s="87"/>
      <c r="P269" s="87"/>
      <c r="Q269" s="87"/>
      <c r="R269" s="87"/>
      <c r="S269" s="87"/>
      <c r="T269" s="87"/>
      <c r="U269" s="87"/>
      <c r="V269" s="85"/>
      <c r="W269" s="85"/>
    </row>
    <row r="270" spans="1:23" x14ac:dyDescent="0.3">
      <c r="A270" s="142" t="s">
        <v>138</v>
      </c>
      <c r="B270" s="136"/>
      <c r="C270" s="136"/>
      <c r="D270" s="136"/>
      <c r="E270" s="136"/>
      <c r="F270" s="136"/>
      <c r="G270" s="142" t="s">
        <v>139</v>
      </c>
      <c r="H270" s="136"/>
      <c r="I270" s="136"/>
      <c r="J270" s="136"/>
      <c r="K270" s="136"/>
      <c r="L270" s="136"/>
      <c r="M270" s="146">
        <v>0</v>
      </c>
      <c r="N270" s="136"/>
      <c r="O270" s="88">
        <v>0</v>
      </c>
      <c r="P270" s="88">
        <v>0</v>
      </c>
      <c r="Q270" s="88">
        <v>853.82</v>
      </c>
      <c r="R270" s="88">
        <v>0</v>
      </c>
      <c r="S270" s="88">
        <v>853.82</v>
      </c>
      <c r="T270" s="88">
        <v>-853.82</v>
      </c>
      <c r="U270" s="84" t="s">
        <v>135</v>
      </c>
      <c r="V270" s="85"/>
      <c r="W270" s="85"/>
    </row>
    <row r="271" spans="1:23" x14ac:dyDescent="0.3">
      <c r="A271" s="147" t="s">
        <v>163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43">
        <v>0</v>
      </c>
      <c r="N271" s="144"/>
      <c r="O271" s="83">
        <v>0</v>
      </c>
      <c r="P271" s="83">
        <v>0</v>
      </c>
      <c r="Q271" s="83">
        <v>853.82</v>
      </c>
      <c r="R271" s="83">
        <v>0</v>
      </c>
      <c r="S271" s="83">
        <v>853.82</v>
      </c>
      <c r="T271" s="83">
        <v>-853.82</v>
      </c>
      <c r="U271" s="53" t="s">
        <v>135</v>
      </c>
      <c r="V271" s="85"/>
      <c r="W271" s="85"/>
    </row>
    <row r="272" spans="1:23" x14ac:dyDescent="0.3">
      <c r="A272" s="50"/>
      <c r="B272" s="54"/>
      <c r="C272" s="54"/>
      <c r="D272" s="84"/>
      <c r="E272" s="138" t="s">
        <v>164</v>
      </c>
      <c r="F272" s="136"/>
      <c r="G272" s="136"/>
      <c r="H272" s="136"/>
      <c r="I272" s="136"/>
      <c r="J272" s="136"/>
      <c r="K272" s="136"/>
      <c r="L272" s="136"/>
      <c r="M272" s="143">
        <v>0</v>
      </c>
      <c r="N272" s="144"/>
      <c r="O272" s="83">
        <v>0</v>
      </c>
      <c r="P272" s="83">
        <v>0</v>
      </c>
      <c r="Q272" s="83">
        <v>853.82</v>
      </c>
      <c r="R272" s="83">
        <v>0</v>
      </c>
      <c r="S272" s="83">
        <v>853.82</v>
      </c>
      <c r="T272" s="83">
        <v>-853.82</v>
      </c>
      <c r="U272" s="53" t="s">
        <v>135</v>
      </c>
      <c r="V272" s="85"/>
      <c r="W272" s="85"/>
    </row>
    <row r="273" spans="1:23" x14ac:dyDescent="0.3">
      <c r="A273" s="50"/>
      <c r="B273" s="54"/>
      <c r="C273" s="84"/>
      <c r="D273" s="138" t="s">
        <v>165</v>
      </c>
      <c r="E273" s="136"/>
      <c r="F273" s="136"/>
      <c r="G273" s="136"/>
      <c r="H273" s="136"/>
      <c r="I273" s="136"/>
      <c r="J273" s="136"/>
      <c r="K273" s="136"/>
      <c r="L273" s="136"/>
      <c r="M273" s="143">
        <v>0</v>
      </c>
      <c r="N273" s="144"/>
      <c r="O273" s="83">
        <v>0</v>
      </c>
      <c r="P273" s="83">
        <v>0</v>
      </c>
      <c r="Q273" s="83">
        <v>853.82</v>
      </c>
      <c r="R273" s="83">
        <v>0</v>
      </c>
      <c r="S273" s="83">
        <v>853.82</v>
      </c>
      <c r="T273" s="83">
        <v>-853.82</v>
      </c>
      <c r="U273" s="53" t="s">
        <v>135</v>
      </c>
      <c r="V273" s="85"/>
      <c r="W273" s="85"/>
    </row>
    <row r="274" spans="1:23" x14ac:dyDescent="0.3">
      <c r="A274" s="50"/>
      <c r="B274" s="84"/>
      <c r="C274" s="138" t="s">
        <v>166</v>
      </c>
      <c r="D274" s="136"/>
      <c r="E274" s="136"/>
      <c r="F274" s="136"/>
      <c r="G274" s="136"/>
      <c r="H274" s="136"/>
      <c r="I274" s="136"/>
      <c r="J274" s="136"/>
      <c r="K274" s="136"/>
      <c r="L274" s="136"/>
      <c r="M274" s="143">
        <v>0</v>
      </c>
      <c r="N274" s="144"/>
      <c r="O274" s="83">
        <v>0</v>
      </c>
      <c r="P274" s="83">
        <v>0</v>
      </c>
      <c r="Q274" s="83">
        <v>853.82</v>
      </c>
      <c r="R274" s="83">
        <v>0</v>
      </c>
      <c r="S274" s="83">
        <v>853.82</v>
      </c>
      <c r="T274" s="83">
        <v>-853.82</v>
      </c>
      <c r="U274" s="53" t="s">
        <v>135</v>
      </c>
      <c r="V274" s="85"/>
      <c r="W274" s="85"/>
    </row>
    <row r="275" spans="1:23" x14ac:dyDescent="0.3">
      <c r="A275" s="50"/>
      <c r="B275" s="138" t="s">
        <v>140</v>
      </c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43">
        <v>0</v>
      </c>
      <c r="N275" s="144"/>
      <c r="O275" s="83">
        <v>0</v>
      </c>
      <c r="P275" s="83">
        <v>0</v>
      </c>
      <c r="Q275" s="83">
        <v>853.82</v>
      </c>
      <c r="R275" s="83">
        <v>0</v>
      </c>
      <c r="S275" s="83">
        <v>853.82</v>
      </c>
      <c r="T275" s="83">
        <v>-853.82</v>
      </c>
      <c r="U275" s="53" t="s">
        <v>135</v>
      </c>
      <c r="V275" s="85"/>
      <c r="W275" s="85"/>
    </row>
    <row r="276" spans="1:23" x14ac:dyDescent="0.3">
      <c r="A276" s="50"/>
      <c r="B276" s="142" t="s">
        <v>141</v>
      </c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42"/>
      <c r="N276" s="136"/>
      <c r="O276" s="87"/>
      <c r="P276" s="87"/>
      <c r="Q276" s="87"/>
      <c r="R276" s="87"/>
      <c r="S276" s="87"/>
      <c r="T276" s="87"/>
      <c r="U276" s="87"/>
      <c r="V276" s="85"/>
      <c r="W276" s="85"/>
    </row>
    <row r="277" spans="1:23" x14ac:dyDescent="0.3">
      <c r="A277" s="50"/>
      <c r="B277" s="87"/>
      <c r="C277" s="142" t="s">
        <v>160</v>
      </c>
      <c r="D277" s="136"/>
      <c r="E277" s="136"/>
      <c r="F277" s="136"/>
      <c r="G277" s="136"/>
      <c r="H277" s="136"/>
      <c r="I277" s="136"/>
      <c r="J277" s="136"/>
      <c r="K277" s="136"/>
      <c r="L277" s="136"/>
      <c r="M277" s="142"/>
      <c r="N277" s="136"/>
      <c r="O277" s="87"/>
      <c r="P277" s="87"/>
      <c r="Q277" s="87"/>
      <c r="R277" s="87"/>
      <c r="S277" s="87"/>
      <c r="T277" s="87"/>
      <c r="U277" s="87"/>
      <c r="V277" s="82"/>
      <c r="W277" s="82"/>
    </row>
    <row r="278" spans="1:23" x14ac:dyDescent="0.3">
      <c r="A278" s="50"/>
      <c r="B278" s="50"/>
      <c r="C278" s="87"/>
      <c r="D278" s="142" t="s">
        <v>161</v>
      </c>
      <c r="E278" s="136"/>
      <c r="F278" s="136"/>
      <c r="G278" s="136"/>
      <c r="H278" s="136"/>
      <c r="I278" s="136"/>
      <c r="J278" s="136"/>
      <c r="K278" s="136"/>
      <c r="L278" s="136"/>
      <c r="M278" s="142"/>
      <c r="N278" s="136"/>
      <c r="O278" s="87"/>
      <c r="P278" s="87"/>
      <c r="Q278" s="87"/>
      <c r="R278" s="87"/>
      <c r="S278" s="87"/>
      <c r="T278" s="87"/>
      <c r="U278" s="87"/>
      <c r="V278" s="82"/>
      <c r="W278" s="82"/>
    </row>
    <row r="279" spans="1:23" x14ac:dyDescent="0.3">
      <c r="A279" s="50"/>
      <c r="B279" s="50"/>
      <c r="C279" s="50"/>
      <c r="D279" s="87"/>
      <c r="E279" s="142" t="s">
        <v>162</v>
      </c>
      <c r="F279" s="136"/>
      <c r="G279" s="136"/>
      <c r="H279" s="136"/>
      <c r="I279" s="136"/>
      <c r="J279" s="136"/>
      <c r="K279" s="136"/>
      <c r="L279" s="136"/>
      <c r="M279" s="142"/>
      <c r="N279" s="136"/>
      <c r="O279" s="87"/>
      <c r="P279" s="87"/>
      <c r="Q279" s="87"/>
      <c r="R279" s="87"/>
      <c r="S279" s="87"/>
      <c r="T279" s="87"/>
      <c r="U279" s="87"/>
      <c r="V279" s="82"/>
      <c r="W279" s="82"/>
    </row>
    <row r="280" spans="1:23" x14ac:dyDescent="0.3">
      <c r="A280" s="145" t="s">
        <v>142</v>
      </c>
      <c r="B280" s="136"/>
      <c r="C280" s="136"/>
      <c r="D280" s="136"/>
      <c r="E280" s="136"/>
      <c r="F280" s="136"/>
      <c r="G280" s="145" t="s">
        <v>143</v>
      </c>
      <c r="H280" s="136"/>
      <c r="I280" s="136"/>
      <c r="J280" s="136"/>
      <c r="K280" s="136"/>
      <c r="L280" s="136"/>
      <c r="M280" s="142"/>
      <c r="N280" s="136"/>
      <c r="O280" s="87"/>
      <c r="P280" s="87"/>
      <c r="Q280" s="87"/>
      <c r="R280" s="87"/>
      <c r="S280" s="87"/>
      <c r="T280" s="87"/>
      <c r="U280" s="87"/>
      <c r="V280" s="82"/>
      <c r="W280" s="82"/>
    </row>
    <row r="281" spans="1:23" x14ac:dyDescent="0.3">
      <c r="A281" s="142" t="s">
        <v>144</v>
      </c>
      <c r="B281" s="136"/>
      <c r="C281" s="136"/>
      <c r="D281" s="136"/>
      <c r="E281" s="136"/>
      <c r="F281" s="136"/>
      <c r="G281" s="142" t="s">
        <v>145</v>
      </c>
      <c r="H281" s="136"/>
      <c r="I281" s="136"/>
      <c r="J281" s="136"/>
      <c r="K281" s="136"/>
      <c r="L281" s="136"/>
      <c r="M281" s="146">
        <v>0</v>
      </c>
      <c r="N281" s="136"/>
      <c r="O281" s="88">
        <v>0</v>
      </c>
      <c r="P281" s="88">
        <v>0</v>
      </c>
      <c r="Q281" s="88">
        <v>5734.8</v>
      </c>
      <c r="R281" s="88">
        <v>0</v>
      </c>
      <c r="S281" s="88">
        <v>5734.8</v>
      </c>
      <c r="T281" s="88">
        <v>-5734.8</v>
      </c>
      <c r="U281" s="84" t="s">
        <v>135</v>
      </c>
      <c r="V281" s="82"/>
      <c r="W281" s="82"/>
    </row>
    <row r="282" spans="1:23" x14ac:dyDescent="0.3">
      <c r="A282" s="147" t="s">
        <v>167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43">
        <v>0</v>
      </c>
      <c r="N282" s="144"/>
      <c r="O282" s="83">
        <v>0</v>
      </c>
      <c r="P282" s="83">
        <v>0</v>
      </c>
      <c r="Q282" s="83">
        <v>5734.8</v>
      </c>
      <c r="R282" s="83">
        <v>0</v>
      </c>
      <c r="S282" s="83">
        <v>5734.8</v>
      </c>
      <c r="T282" s="83">
        <v>-5734.8</v>
      </c>
      <c r="U282" s="53" t="s">
        <v>135</v>
      </c>
      <c r="V282" s="82"/>
      <c r="W282" s="82"/>
    </row>
    <row r="283" spans="1:23" x14ac:dyDescent="0.3">
      <c r="A283" s="145" t="s">
        <v>146</v>
      </c>
      <c r="B283" s="136"/>
      <c r="C283" s="136"/>
      <c r="D283" s="136"/>
      <c r="E283" s="136"/>
      <c r="F283" s="136"/>
      <c r="G283" s="145" t="s">
        <v>147</v>
      </c>
      <c r="H283" s="136"/>
      <c r="I283" s="136"/>
      <c r="J283" s="136"/>
      <c r="K283" s="136"/>
      <c r="L283" s="136"/>
      <c r="M283" s="142"/>
      <c r="N283" s="136"/>
      <c r="O283" s="87"/>
      <c r="P283" s="87"/>
      <c r="Q283" s="87"/>
      <c r="R283" s="87"/>
      <c r="S283" s="87"/>
      <c r="T283" s="87"/>
      <c r="U283" s="87"/>
      <c r="V283" s="82"/>
      <c r="W283" s="82"/>
    </row>
    <row r="284" spans="1:23" x14ac:dyDescent="0.3">
      <c r="A284" s="142" t="s">
        <v>148</v>
      </c>
      <c r="B284" s="136"/>
      <c r="C284" s="136"/>
      <c r="D284" s="136"/>
      <c r="E284" s="136"/>
      <c r="F284" s="136"/>
      <c r="G284" s="142" t="s">
        <v>149</v>
      </c>
      <c r="H284" s="136"/>
      <c r="I284" s="136"/>
      <c r="J284" s="136"/>
      <c r="K284" s="136"/>
      <c r="L284" s="136"/>
      <c r="M284" s="146">
        <v>0</v>
      </c>
      <c r="N284" s="136"/>
      <c r="O284" s="88">
        <v>0</v>
      </c>
      <c r="P284" s="88">
        <v>0</v>
      </c>
      <c r="Q284" s="88">
        <v>405.22</v>
      </c>
      <c r="R284" s="88">
        <v>0</v>
      </c>
      <c r="S284" s="88">
        <v>405.22</v>
      </c>
      <c r="T284" s="88">
        <v>-405.22</v>
      </c>
      <c r="U284" s="84" t="s">
        <v>135</v>
      </c>
      <c r="V284" s="82"/>
      <c r="W284" s="82"/>
    </row>
    <row r="285" spans="1:23" x14ac:dyDescent="0.3">
      <c r="A285" s="147" t="s">
        <v>168</v>
      </c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43">
        <v>0</v>
      </c>
      <c r="N285" s="144"/>
      <c r="O285" s="83">
        <v>0</v>
      </c>
      <c r="P285" s="83">
        <v>0</v>
      </c>
      <c r="Q285" s="83">
        <v>405.22</v>
      </c>
      <c r="R285" s="83">
        <v>0</v>
      </c>
      <c r="S285" s="83">
        <v>405.22</v>
      </c>
      <c r="T285" s="83">
        <v>-405.22</v>
      </c>
      <c r="U285" s="53" t="s">
        <v>135</v>
      </c>
      <c r="V285" s="82"/>
      <c r="W285" s="82"/>
    </row>
    <row r="286" spans="1:23" x14ac:dyDescent="0.3">
      <c r="A286" s="145" t="s">
        <v>152</v>
      </c>
      <c r="B286" s="136"/>
      <c r="C286" s="136"/>
      <c r="D286" s="136"/>
      <c r="E286" s="136"/>
      <c r="F286" s="136"/>
      <c r="G286" s="145" t="s">
        <v>153</v>
      </c>
      <c r="H286" s="136"/>
      <c r="I286" s="136"/>
      <c r="J286" s="136"/>
      <c r="K286" s="136"/>
      <c r="L286" s="136"/>
      <c r="M286" s="142"/>
      <c r="N286" s="136"/>
      <c r="O286" s="87"/>
      <c r="P286" s="87"/>
      <c r="Q286" s="87"/>
      <c r="R286" s="87"/>
      <c r="S286" s="87"/>
      <c r="T286" s="87"/>
      <c r="U286" s="87"/>
      <c r="V286" s="82"/>
      <c r="W286" s="82"/>
    </row>
    <row r="287" spans="1:23" x14ac:dyDescent="0.3">
      <c r="A287" s="142" t="s">
        <v>154</v>
      </c>
      <c r="B287" s="136"/>
      <c r="C287" s="136"/>
      <c r="D287" s="136"/>
      <c r="E287" s="136"/>
      <c r="F287" s="136"/>
      <c r="G287" s="142" t="s">
        <v>155</v>
      </c>
      <c r="H287" s="136"/>
      <c r="I287" s="136"/>
      <c r="J287" s="136"/>
      <c r="K287" s="136"/>
      <c r="L287" s="136"/>
      <c r="M287" s="146">
        <v>0</v>
      </c>
      <c r="N287" s="136"/>
      <c r="O287" s="88">
        <v>0</v>
      </c>
      <c r="P287" s="88">
        <v>0</v>
      </c>
      <c r="Q287" s="88">
        <v>1070.4000000000001</v>
      </c>
      <c r="R287" s="88">
        <v>3700</v>
      </c>
      <c r="S287" s="88">
        <v>1070.4000000000001</v>
      </c>
      <c r="T287" s="88">
        <v>-4770.3999999999996</v>
      </c>
      <c r="U287" s="84" t="s">
        <v>135</v>
      </c>
      <c r="V287" s="82"/>
      <c r="W287" s="82"/>
    </row>
    <row r="288" spans="1:23" x14ac:dyDescent="0.3">
      <c r="A288" s="147" t="s">
        <v>169</v>
      </c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43">
        <v>0</v>
      </c>
      <c r="N288" s="144"/>
      <c r="O288" s="83">
        <v>0</v>
      </c>
      <c r="P288" s="83">
        <v>0</v>
      </c>
      <c r="Q288" s="83">
        <v>1070.4000000000001</v>
      </c>
      <c r="R288" s="83">
        <v>3700</v>
      </c>
      <c r="S288" s="83">
        <v>1070.4000000000001</v>
      </c>
      <c r="T288" s="83">
        <v>-4770.3999999999996</v>
      </c>
      <c r="U288" s="53" t="s">
        <v>135</v>
      </c>
      <c r="V288" s="82"/>
      <c r="W288" s="82"/>
    </row>
    <row r="289" spans="1:23" x14ac:dyDescent="0.3">
      <c r="A289" s="50"/>
      <c r="B289" s="54"/>
      <c r="C289" s="54"/>
      <c r="D289" s="84"/>
      <c r="E289" s="138" t="s">
        <v>164</v>
      </c>
      <c r="F289" s="136"/>
      <c r="G289" s="136"/>
      <c r="H289" s="136"/>
      <c r="I289" s="136"/>
      <c r="J289" s="136"/>
      <c r="K289" s="136"/>
      <c r="L289" s="136"/>
      <c r="M289" s="143">
        <v>0</v>
      </c>
      <c r="N289" s="144"/>
      <c r="O289" s="83">
        <v>0</v>
      </c>
      <c r="P289" s="83">
        <v>0</v>
      </c>
      <c r="Q289" s="83">
        <v>7210.42</v>
      </c>
      <c r="R289" s="83">
        <v>3700</v>
      </c>
      <c r="S289" s="83">
        <v>7210.42</v>
      </c>
      <c r="T289" s="83">
        <v>-10910.42</v>
      </c>
      <c r="U289" s="53" t="s">
        <v>135</v>
      </c>
      <c r="V289" s="82"/>
      <c r="W289" s="82"/>
    </row>
    <row r="290" spans="1:23" x14ac:dyDescent="0.3">
      <c r="A290" s="50"/>
      <c r="B290" s="54"/>
      <c r="C290" s="84"/>
      <c r="D290" s="138" t="s">
        <v>165</v>
      </c>
      <c r="E290" s="136"/>
      <c r="F290" s="136"/>
      <c r="G290" s="136"/>
      <c r="H290" s="136"/>
      <c r="I290" s="136"/>
      <c r="J290" s="136"/>
      <c r="K290" s="136"/>
      <c r="L290" s="136"/>
      <c r="M290" s="143">
        <v>0</v>
      </c>
      <c r="N290" s="144"/>
      <c r="O290" s="83">
        <v>0</v>
      </c>
      <c r="P290" s="83">
        <v>0</v>
      </c>
      <c r="Q290" s="83">
        <v>7210.42</v>
      </c>
      <c r="R290" s="83">
        <v>3700</v>
      </c>
      <c r="S290" s="83">
        <v>7210.42</v>
      </c>
      <c r="T290" s="83">
        <v>-10910.42</v>
      </c>
      <c r="U290" s="53" t="s">
        <v>135</v>
      </c>
      <c r="V290" s="82"/>
      <c r="W290" s="82"/>
    </row>
    <row r="291" spans="1:23" x14ac:dyDescent="0.3">
      <c r="A291" s="50"/>
      <c r="B291" s="84"/>
      <c r="C291" s="138" t="s">
        <v>166</v>
      </c>
      <c r="D291" s="136"/>
      <c r="E291" s="136"/>
      <c r="F291" s="136"/>
      <c r="G291" s="136"/>
      <c r="H291" s="136"/>
      <c r="I291" s="136"/>
      <c r="J291" s="136"/>
      <c r="K291" s="136"/>
      <c r="L291" s="136"/>
      <c r="M291" s="143">
        <v>0</v>
      </c>
      <c r="N291" s="144"/>
      <c r="O291" s="83">
        <v>0</v>
      </c>
      <c r="P291" s="83">
        <v>0</v>
      </c>
      <c r="Q291" s="83">
        <v>7210.42</v>
      </c>
      <c r="R291" s="83">
        <v>3700</v>
      </c>
      <c r="S291" s="83">
        <v>7210.42</v>
      </c>
      <c r="T291" s="83">
        <v>-10910.42</v>
      </c>
      <c r="U291" s="53" t="s">
        <v>135</v>
      </c>
      <c r="V291" s="82"/>
      <c r="W291" s="82"/>
    </row>
    <row r="292" spans="1:23" x14ac:dyDescent="0.3">
      <c r="A292" s="50"/>
      <c r="B292" s="138" t="s">
        <v>156</v>
      </c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43">
        <v>0</v>
      </c>
      <c r="N292" s="144"/>
      <c r="O292" s="83">
        <v>0</v>
      </c>
      <c r="P292" s="83">
        <v>0</v>
      </c>
      <c r="Q292" s="83">
        <v>7210.42</v>
      </c>
      <c r="R292" s="83">
        <v>3700</v>
      </c>
      <c r="S292" s="83">
        <v>7210.42</v>
      </c>
      <c r="T292" s="83">
        <v>-10910.42</v>
      </c>
      <c r="U292" s="53" t="s">
        <v>135</v>
      </c>
      <c r="V292" s="82"/>
      <c r="W292" s="82"/>
    </row>
    <row r="293" spans="1:23" x14ac:dyDescent="0.3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138"/>
      <c r="N293" s="136"/>
      <c r="O293" s="84"/>
      <c r="P293" s="84"/>
      <c r="Q293" s="84"/>
      <c r="R293" s="84"/>
      <c r="S293" s="84"/>
      <c r="T293" s="84"/>
      <c r="U293" s="89"/>
      <c r="V293" s="82"/>
      <c r="W293" s="82"/>
    </row>
    <row r="294" spans="1:23" x14ac:dyDescent="0.3">
      <c r="A294" s="138" t="s">
        <v>190</v>
      </c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8"/>
      <c r="N294" s="136"/>
      <c r="O294" s="84"/>
      <c r="P294" s="84"/>
      <c r="Q294" s="84"/>
      <c r="R294" s="84"/>
      <c r="S294" s="84"/>
      <c r="T294" s="84"/>
      <c r="U294" s="89"/>
      <c r="V294" s="82"/>
      <c r="W294" s="82"/>
    </row>
    <row r="295" spans="1:23" x14ac:dyDescent="0.3">
      <c r="A295" s="138" t="s">
        <v>140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46">
        <v>0</v>
      </c>
      <c r="N295" s="136"/>
      <c r="O295" s="88">
        <v>0</v>
      </c>
      <c r="P295" s="88">
        <v>0</v>
      </c>
      <c r="Q295" s="88">
        <v>853.82</v>
      </c>
      <c r="R295" s="88">
        <v>0</v>
      </c>
      <c r="S295" s="88">
        <v>853.82</v>
      </c>
      <c r="T295" s="88">
        <v>-853.82</v>
      </c>
      <c r="U295" s="84" t="s">
        <v>135</v>
      </c>
      <c r="V295" s="82"/>
      <c r="W295" s="82"/>
    </row>
    <row r="296" spans="1:23" x14ac:dyDescent="0.3">
      <c r="A296" s="138" t="s">
        <v>156</v>
      </c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46">
        <v>0</v>
      </c>
      <c r="N296" s="136"/>
      <c r="O296" s="88">
        <v>0</v>
      </c>
      <c r="P296" s="88">
        <v>0</v>
      </c>
      <c r="Q296" s="88">
        <v>7210.42</v>
      </c>
      <c r="R296" s="88">
        <v>3700</v>
      </c>
      <c r="S296" s="88">
        <v>7210.42</v>
      </c>
      <c r="T296" s="88">
        <v>-10910.42</v>
      </c>
      <c r="U296" s="84" t="s">
        <v>135</v>
      </c>
      <c r="V296" s="82"/>
      <c r="W296" s="82"/>
    </row>
    <row r="297" spans="1:23" x14ac:dyDescent="0.3">
      <c r="A297" s="138" t="s">
        <v>190</v>
      </c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43">
        <v>0</v>
      </c>
      <c r="N297" s="144"/>
      <c r="O297" s="83">
        <v>0</v>
      </c>
      <c r="P297" s="83">
        <v>0</v>
      </c>
      <c r="Q297" s="83">
        <v>-6356.6</v>
      </c>
      <c r="R297" s="83">
        <v>-3700</v>
      </c>
      <c r="S297" s="83">
        <v>-6356.6</v>
      </c>
      <c r="T297" s="83">
        <v>10056.6</v>
      </c>
      <c r="U297" s="56"/>
      <c r="V297" s="82"/>
      <c r="W297" s="82"/>
    </row>
    <row r="298" spans="1:23" x14ac:dyDescent="0.3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138"/>
      <c r="N298" s="136"/>
      <c r="O298" s="84"/>
      <c r="P298" s="84"/>
      <c r="Q298" s="84"/>
      <c r="R298" s="84"/>
      <c r="S298" s="84"/>
      <c r="T298" s="84"/>
      <c r="U298" s="84"/>
      <c r="V298" s="82"/>
      <c r="W298" s="82"/>
    </row>
    <row r="299" spans="1:23" x14ac:dyDescent="0.3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 t="s">
        <v>157</v>
      </c>
      <c r="M299" s="138"/>
      <c r="N299" s="136"/>
      <c r="O299" s="84"/>
      <c r="P299" s="84"/>
      <c r="Q299" s="84"/>
      <c r="R299" s="84"/>
      <c r="S299" s="84"/>
      <c r="T299" s="84"/>
      <c r="U299" s="84"/>
      <c r="V299" s="82"/>
      <c r="W299" s="82"/>
    </row>
    <row r="300" spans="1:23" x14ac:dyDescent="0.3">
      <c r="A300" s="138" t="s">
        <v>140</v>
      </c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46">
        <v>0</v>
      </c>
      <c r="N300" s="136"/>
      <c r="O300" s="88">
        <v>0</v>
      </c>
      <c r="P300" s="88">
        <v>0</v>
      </c>
      <c r="Q300" s="88">
        <v>853.82</v>
      </c>
      <c r="R300" s="88">
        <v>0</v>
      </c>
      <c r="S300" s="88">
        <v>853.82</v>
      </c>
      <c r="T300" s="88">
        <v>-853.82</v>
      </c>
      <c r="U300" s="84" t="s">
        <v>135</v>
      </c>
      <c r="V300" s="82"/>
      <c r="W300" s="82"/>
    </row>
    <row r="301" spans="1:23" ht="15" thickBot="1" x14ac:dyDescent="0.35">
      <c r="A301" s="138" t="s">
        <v>156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46">
        <v>0</v>
      </c>
      <c r="N301" s="136"/>
      <c r="O301" s="88">
        <v>0</v>
      </c>
      <c r="P301" s="88">
        <v>0</v>
      </c>
      <c r="Q301" s="88">
        <v>7210.42</v>
      </c>
      <c r="R301" s="88">
        <v>3700</v>
      </c>
      <c r="S301" s="88">
        <v>7210.42</v>
      </c>
      <c r="T301" s="88">
        <v>-10910.42</v>
      </c>
      <c r="U301" s="84" t="s">
        <v>135</v>
      </c>
      <c r="V301" s="82"/>
      <c r="W301" s="82"/>
    </row>
    <row r="302" spans="1:23" ht="15" thickTop="1" x14ac:dyDescent="0.3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 t="s">
        <v>157</v>
      </c>
      <c r="M302" s="148">
        <v>0</v>
      </c>
      <c r="N302" s="149"/>
      <c r="O302" s="86">
        <v>0</v>
      </c>
      <c r="P302" s="86">
        <v>0</v>
      </c>
      <c r="Q302" s="86">
        <v>-6356.6</v>
      </c>
      <c r="R302" s="86">
        <v>-3700</v>
      </c>
      <c r="S302" s="86">
        <v>-6356.6</v>
      </c>
      <c r="T302" s="86">
        <v>10056.6</v>
      </c>
      <c r="U302" s="58"/>
      <c r="V302" s="82"/>
      <c r="W302" s="82"/>
    </row>
    <row r="303" spans="1:23" x14ac:dyDescent="0.3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2"/>
      <c r="W303" s="82"/>
    </row>
    <row r="306" spans="1:23" x14ac:dyDescent="0.3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7" t="s">
        <v>201</v>
      </c>
      <c r="O306" s="136"/>
      <c r="P306" s="136"/>
      <c r="Q306" s="136"/>
      <c r="R306" s="136"/>
      <c r="S306" s="136"/>
      <c r="T306" s="136"/>
      <c r="U306" s="136"/>
      <c r="V306" s="136"/>
      <c r="W306" s="136"/>
    </row>
    <row r="307" spans="1:23" x14ac:dyDescent="0.3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138" t="s">
        <v>121</v>
      </c>
      <c r="N307" s="136"/>
      <c r="O307" s="93" t="s">
        <v>122</v>
      </c>
      <c r="P307" s="93" t="s">
        <v>123</v>
      </c>
      <c r="Q307" s="93" t="s">
        <v>124</v>
      </c>
      <c r="R307" s="93" t="s">
        <v>125</v>
      </c>
      <c r="S307" s="93" t="s">
        <v>125</v>
      </c>
      <c r="T307" s="93" t="s">
        <v>126</v>
      </c>
      <c r="U307" s="93" t="s">
        <v>127</v>
      </c>
      <c r="V307" s="92"/>
      <c r="W307" s="92"/>
    </row>
    <row r="308" spans="1:23" x14ac:dyDescent="0.3">
      <c r="A308" s="139" t="s">
        <v>106</v>
      </c>
      <c r="B308" s="140"/>
      <c r="C308" s="140"/>
      <c r="D308" s="140"/>
      <c r="E308" s="140"/>
      <c r="F308" s="140"/>
      <c r="G308" s="139" t="s">
        <v>7</v>
      </c>
      <c r="H308" s="140"/>
      <c r="I308" s="140"/>
      <c r="J308" s="140"/>
      <c r="K308" s="140"/>
      <c r="L308" s="140"/>
      <c r="M308" s="141" t="s">
        <v>122</v>
      </c>
      <c r="N308" s="140"/>
      <c r="O308" s="94" t="s">
        <v>128</v>
      </c>
      <c r="P308" s="94" t="s">
        <v>122</v>
      </c>
      <c r="Q308" s="94" t="s">
        <v>129</v>
      </c>
      <c r="R308" s="94" t="s">
        <v>130</v>
      </c>
      <c r="S308" s="94" t="s">
        <v>129</v>
      </c>
      <c r="T308" s="94" t="s">
        <v>129</v>
      </c>
      <c r="U308" s="94" t="s">
        <v>131</v>
      </c>
      <c r="V308" s="92"/>
      <c r="W308" s="92"/>
    </row>
    <row r="309" spans="1:23" x14ac:dyDescent="0.3">
      <c r="A309" s="142" t="s">
        <v>189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42"/>
      <c r="N309" s="136"/>
      <c r="O309" s="95"/>
      <c r="P309" s="95"/>
      <c r="Q309" s="95"/>
      <c r="R309" s="95"/>
      <c r="S309" s="95"/>
      <c r="T309" s="95"/>
      <c r="U309" s="95"/>
      <c r="V309" s="92"/>
      <c r="W309" s="92"/>
    </row>
    <row r="310" spans="1:23" x14ac:dyDescent="0.3">
      <c r="A310" s="50"/>
      <c r="B310" s="142" t="s">
        <v>141</v>
      </c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42"/>
      <c r="N310" s="136"/>
      <c r="O310" s="95"/>
      <c r="P310" s="95"/>
      <c r="Q310" s="95"/>
      <c r="R310" s="95"/>
      <c r="S310" s="95"/>
      <c r="T310" s="95"/>
      <c r="U310" s="95"/>
      <c r="V310" s="92"/>
      <c r="W310" s="92"/>
    </row>
    <row r="311" spans="1:23" x14ac:dyDescent="0.3">
      <c r="A311" s="50"/>
      <c r="B311" s="95"/>
      <c r="C311" s="142" t="s">
        <v>160</v>
      </c>
      <c r="D311" s="136"/>
      <c r="E311" s="136"/>
      <c r="F311" s="136"/>
      <c r="G311" s="136"/>
      <c r="H311" s="136"/>
      <c r="I311" s="136"/>
      <c r="J311" s="136"/>
      <c r="K311" s="136"/>
      <c r="L311" s="136"/>
      <c r="M311" s="142"/>
      <c r="N311" s="136"/>
      <c r="O311" s="95"/>
      <c r="P311" s="95"/>
      <c r="Q311" s="95"/>
      <c r="R311" s="95"/>
      <c r="S311" s="95"/>
      <c r="T311" s="95"/>
      <c r="U311" s="95"/>
      <c r="V311" s="92"/>
      <c r="W311" s="92"/>
    </row>
    <row r="312" spans="1:23" x14ac:dyDescent="0.3">
      <c r="A312" s="50"/>
      <c r="B312" s="50"/>
      <c r="C312" s="95"/>
      <c r="D312" s="142" t="s">
        <v>161</v>
      </c>
      <c r="E312" s="136"/>
      <c r="F312" s="136"/>
      <c r="G312" s="136"/>
      <c r="H312" s="136"/>
      <c r="I312" s="136"/>
      <c r="J312" s="136"/>
      <c r="K312" s="136"/>
      <c r="L312" s="136"/>
      <c r="M312" s="142"/>
      <c r="N312" s="136"/>
      <c r="O312" s="95"/>
      <c r="P312" s="95"/>
      <c r="Q312" s="95"/>
      <c r="R312" s="95"/>
      <c r="S312" s="95"/>
      <c r="T312" s="95"/>
      <c r="U312" s="95"/>
      <c r="V312" s="92"/>
      <c r="W312" s="92"/>
    </row>
    <row r="313" spans="1:23" x14ac:dyDescent="0.3">
      <c r="A313" s="50"/>
      <c r="B313" s="50"/>
      <c r="C313" s="50"/>
      <c r="D313" s="95"/>
      <c r="E313" s="142" t="s">
        <v>162</v>
      </c>
      <c r="F313" s="136"/>
      <c r="G313" s="136"/>
      <c r="H313" s="136"/>
      <c r="I313" s="136"/>
      <c r="J313" s="136"/>
      <c r="K313" s="136"/>
      <c r="L313" s="136"/>
      <c r="M313" s="142"/>
      <c r="N313" s="136"/>
      <c r="O313" s="95"/>
      <c r="P313" s="95"/>
      <c r="Q313" s="95"/>
      <c r="R313" s="95"/>
      <c r="S313" s="95"/>
      <c r="T313" s="95"/>
      <c r="U313" s="95"/>
      <c r="V313" s="92"/>
      <c r="W313" s="92"/>
    </row>
    <row r="314" spans="1:23" x14ac:dyDescent="0.3">
      <c r="A314" s="145" t="s">
        <v>142</v>
      </c>
      <c r="B314" s="136"/>
      <c r="C314" s="136"/>
      <c r="D314" s="136"/>
      <c r="E314" s="136"/>
      <c r="F314" s="136"/>
      <c r="G314" s="145" t="s">
        <v>143</v>
      </c>
      <c r="H314" s="136"/>
      <c r="I314" s="136"/>
      <c r="J314" s="136"/>
      <c r="K314" s="136"/>
      <c r="L314" s="136"/>
      <c r="M314" s="142"/>
      <c r="N314" s="136"/>
      <c r="O314" s="95"/>
      <c r="P314" s="95"/>
      <c r="Q314" s="95"/>
      <c r="R314" s="95"/>
      <c r="S314" s="95"/>
      <c r="T314" s="95"/>
      <c r="U314" s="95"/>
      <c r="V314" s="92"/>
      <c r="W314" s="92"/>
    </row>
    <row r="315" spans="1:23" x14ac:dyDescent="0.3">
      <c r="A315" s="142" t="s">
        <v>144</v>
      </c>
      <c r="B315" s="136"/>
      <c r="C315" s="136"/>
      <c r="D315" s="136"/>
      <c r="E315" s="136"/>
      <c r="F315" s="136"/>
      <c r="G315" s="142" t="s">
        <v>145</v>
      </c>
      <c r="H315" s="136"/>
      <c r="I315" s="136"/>
      <c r="J315" s="136"/>
      <c r="K315" s="136"/>
      <c r="L315" s="136"/>
      <c r="M315" s="146">
        <v>0</v>
      </c>
      <c r="N315" s="136"/>
      <c r="O315" s="96">
        <v>0</v>
      </c>
      <c r="P315" s="96">
        <v>0</v>
      </c>
      <c r="Q315" s="96">
        <v>3823.2</v>
      </c>
      <c r="R315" s="96">
        <v>0</v>
      </c>
      <c r="S315" s="96">
        <v>3823.2</v>
      </c>
      <c r="T315" s="96">
        <v>-3823.2</v>
      </c>
      <c r="U315" s="93" t="s">
        <v>135</v>
      </c>
      <c r="V315" s="92"/>
      <c r="W315" s="92"/>
    </row>
    <row r="316" spans="1:23" x14ac:dyDescent="0.3">
      <c r="A316" s="147" t="s">
        <v>167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43">
        <v>0</v>
      </c>
      <c r="N316" s="144"/>
      <c r="O316" s="98">
        <v>0</v>
      </c>
      <c r="P316" s="98">
        <v>0</v>
      </c>
      <c r="Q316" s="98">
        <v>3823.2</v>
      </c>
      <c r="R316" s="98">
        <v>0</v>
      </c>
      <c r="S316" s="98">
        <v>3823.2</v>
      </c>
      <c r="T316" s="98">
        <v>-3823.2</v>
      </c>
      <c r="U316" s="53" t="s">
        <v>135</v>
      </c>
      <c r="V316" s="92"/>
      <c r="W316" s="92"/>
    </row>
    <row r="317" spans="1:23" x14ac:dyDescent="0.3">
      <c r="A317" s="145" t="s">
        <v>146</v>
      </c>
      <c r="B317" s="136"/>
      <c r="C317" s="136"/>
      <c r="D317" s="136"/>
      <c r="E317" s="136"/>
      <c r="F317" s="136"/>
      <c r="G317" s="145" t="s">
        <v>147</v>
      </c>
      <c r="H317" s="136"/>
      <c r="I317" s="136"/>
      <c r="J317" s="136"/>
      <c r="K317" s="136"/>
      <c r="L317" s="136"/>
      <c r="M317" s="142"/>
      <c r="N317" s="136"/>
      <c r="O317" s="95"/>
      <c r="P317" s="95"/>
      <c r="Q317" s="95"/>
      <c r="R317" s="95"/>
      <c r="S317" s="95"/>
      <c r="T317" s="95"/>
      <c r="U317" s="95"/>
      <c r="V317" s="92"/>
      <c r="W317" s="92"/>
    </row>
    <row r="318" spans="1:23" x14ac:dyDescent="0.3">
      <c r="A318" s="142" t="s">
        <v>148</v>
      </c>
      <c r="B318" s="136"/>
      <c r="C318" s="136"/>
      <c r="D318" s="136"/>
      <c r="E318" s="136"/>
      <c r="F318" s="136"/>
      <c r="G318" s="142" t="s">
        <v>149</v>
      </c>
      <c r="H318" s="136"/>
      <c r="I318" s="136"/>
      <c r="J318" s="136"/>
      <c r="K318" s="136"/>
      <c r="L318" s="136"/>
      <c r="M318" s="146">
        <v>0</v>
      </c>
      <c r="N318" s="136"/>
      <c r="O318" s="96">
        <v>0</v>
      </c>
      <c r="P318" s="96">
        <v>0</v>
      </c>
      <c r="Q318" s="96">
        <v>270.14999999999998</v>
      </c>
      <c r="R318" s="96">
        <v>0</v>
      </c>
      <c r="S318" s="96">
        <v>270.14999999999998</v>
      </c>
      <c r="T318" s="96">
        <v>-270.14999999999998</v>
      </c>
      <c r="U318" s="93" t="s">
        <v>135</v>
      </c>
      <c r="V318" s="92"/>
      <c r="W318" s="92"/>
    </row>
    <row r="319" spans="1:23" x14ac:dyDescent="0.3">
      <c r="A319" s="147" t="s">
        <v>168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43">
        <v>0</v>
      </c>
      <c r="N319" s="144"/>
      <c r="O319" s="98">
        <v>0</v>
      </c>
      <c r="P319" s="98">
        <v>0</v>
      </c>
      <c r="Q319" s="98">
        <v>270.14999999999998</v>
      </c>
      <c r="R319" s="98">
        <v>0</v>
      </c>
      <c r="S319" s="98">
        <v>270.14999999999998</v>
      </c>
      <c r="T319" s="98">
        <v>-270.14999999999998</v>
      </c>
      <c r="U319" s="53" t="s">
        <v>135</v>
      </c>
      <c r="V319" s="92"/>
      <c r="W319" s="92"/>
    </row>
    <row r="320" spans="1:23" x14ac:dyDescent="0.3">
      <c r="A320" s="145" t="s">
        <v>152</v>
      </c>
      <c r="B320" s="136"/>
      <c r="C320" s="136"/>
      <c r="D320" s="136"/>
      <c r="E320" s="136"/>
      <c r="F320" s="136"/>
      <c r="G320" s="145" t="s">
        <v>153</v>
      </c>
      <c r="H320" s="136"/>
      <c r="I320" s="136"/>
      <c r="J320" s="136"/>
      <c r="K320" s="136"/>
      <c r="L320" s="136"/>
      <c r="M320" s="142"/>
      <c r="N320" s="136"/>
      <c r="O320" s="95"/>
      <c r="P320" s="95"/>
      <c r="Q320" s="95"/>
      <c r="R320" s="95"/>
      <c r="S320" s="95"/>
      <c r="T320" s="95"/>
      <c r="U320" s="95"/>
      <c r="V320" s="92"/>
      <c r="W320" s="92"/>
    </row>
    <row r="321" spans="1:23" x14ac:dyDescent="0.3">
      <c r="A321" s="142" t="s">
        <v>154</v>
      </c>
      <c r="B321" s="136"/>
      <c r="C321" s="136"/>
      <c r="D321" s="136"/>
      <c r="E321" s="136"/>
      <c r="F321" s="136"/>
      <c r="G321" s="142" t="s">
        <v>155</v>
      </c>
      <c r="H321" s="136"/>
      <c r="I321" s="136"/>
      <c r="J321" s="136"/>
      <c r="K321" s="136"/>
      <c r="L321" s="136"/>
      <c r="M321" s="146">
        <v>0</v>
      </c>
      <c r="N321" s="136"/>
      <c r="O321" s="96">
        <v>0</v>
      </c>
      <c r="P321" s="96">
        <v>0</v>
      </c>
      <c r="Q321" s="96">
        <v>41711.29</v>
      </c>
      <c r="R321" s="96">
        <v>-27468.25</v>
      </c>
      <c r="S321" s="96">
        <v>41711.29</v>
      </c>
      <c r="T321" s="96">
        <v>-14243.04</v>
      </c>
      <c r="U321" s="93" t="s">
        <v>135</v>
      </c>
      <c r="V321" s="92"/>
      <c r="W321" s="92"/>
    </row>
    <row r="322" spans="1:23" x14ac:dyDescent="0.3">
      <c r="A322" s="147" t="s">
        <v>169</v>
      </c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43">
        <v>0</v>
      </c>
      <c r="N322" s="144"/>
      <c r="O322" s="98">
        <v>0</v>
      </c>
      <c r="P322" s="98">
        <v>0</v>
      </c>
      <c r="Q322" s="98">
        <v>41711.29</v>
      </c>
      <c r="R322" s="98">
        <v>-27468.25</v>
      </c>
      <c r="S322" s="98">
        <v>41711.29</v>
      </c>
      <c r="T322" s="98">
        <v>-14243.04</v>
      </c>
      <c r="U322" s="53" t="s">
        <v>135</v>
      </c>
      <c r="V322" s="99"/>
      <c r="W322" s="99"/>
    </row>
    <row r="323" spans="1:23" x14ac:dyDescent="0.3">
      <c r="A323" s="50"/>
      <c r="B323" s="54"/>
      <c r="C323" s="54"/>
      <c r="D323" s="93"/>
      <c r="E323" s="138" t="s">
        <v>164</v>
      </c>
      <c r="F323" s="136"/>
      <c r="G323" s="136"/>
      <c r="H323" s="136"/>
      <c r="I323" s="136"/>
      <c r="J323" s="136"/>
      <c r="K323" s="136"/>
      <c r="L323" s="136"/>
      <c r="M323" s="143">
        <v>0</v>
      </c>
      <c r="N323" s="144"/>
      <c r="O323" s="98">
        <v>0</v>
      </c>
      <c r="P323" s="98">
        <v>0</v>
      </c>
      <c r="Q323" s="98">
        <v>45804.639999999999</v>
      </c>
      <c r="R323" s="98">
        <v>-27468.25</v>
      </c>
      <c r="S323" s="98">
        <v>45804.639999999999</v>
      </c>
      <c r="T323" s="98">
        <v>-18336.39</v>
      </c>
      <c r="U323" s="53" t="s">
        <v>135</v>
      </c>
      <c r="V323" s="99"/>
      <c r="W323" s="99"/>
    </row>
    <row r="324" spans="1:23" x14ac:dyDescent="0.3">
      <c r="A324" s="50"/>
      <c r="B324" s="54"/>
      <c r="C324" s="93"/>
      <c r="D324" s="138" t="s">
        <v>165</v>
      </c>
      <c r="E324" s="136"/>
      <c r="F324" s="136"/>
      <c r="G324" s="136"/>
      <c r="H324" s="136"/>
      <c r="I324" s="136"/>
      <c r="J324" s="136"/>
      <c r="K324" s="136"/>
      <c r="L324" s="136"/>
      <c r="M324" s="143">
        <v>0</v>
      </c>
      <c r="N324" s="144"/>
      <c r="O324" s="98">
        <v>0</v>
      </c>
      <c r="P324" s="98">
        <v>0</v>
      </c>
      <c r="Q324" s="98">
        <v>45804.639999999999</v>
      </c>
      <c r="R324" s="98">
        <v>-27468.25</v>
      </c>
      <c r="S324" s="98">
        <v>45804.639999999999</v>
      </c>
      <c r="T324" s="98">
        <v>-18336.39</v>
      </c>
      <c r="U324" s="53" t="s">
        <v>135</v>
      </c>
      <c r="V324" s="99"/>
      <c r="W324" s="99"/>
    </row>
    <row r="325" spans="1:23" x14ac:dyDescent="0.3">
      <c r="A325" s="50"/>
      <c r="B325" s="93"/>
      <c r="C325" s="138" t="s">
        <v>166</v>
      </c>
      <c r="D325" s="136"/>
      <c r="E325" s="136"/>
      <c r="F325" s="136"/>
      <c r="G325" s="136"/>
      <c r="H325" s="136"/>
      <c r="I325" s="136"/>
      <c r="J325" s="136"/>
      <c r="K325" s="136"/>
      <c r="L325" s="136"/>
      <c r="M325" s="143">
        <v>0</v>
      </c>
      <c r="N325" s="144"/>
      <c r="O325" s="98">
        <v>0</v>
      </c>
      <c r="P325" s="98">
        <v>0</v>
      </c>
      <c r="Q325" s="98">
        <v>45804.639999999999</v>
      </c>
      <c r="R325" s="98">
        <v>-27468.25</v>
      </c>
      <c r="S325" s="98">
        <v>45804.639999999999</v>
      </c>
      <c r="T325" s="98">
        <v>-18336.39</v>
      </c>
      <c r="U325" s="53" t="s">
        <v>135</v>
      </c>
      <c r="V325" s="99"/>
      <c r="W325" s="99"/>
    </row>
    <row r="326" spans="1:23" x14ac:dyDescent="0.3">
      <c r="A326" s="50"/>
      <c r="B326" s="138" t="s">
        <v>156</v>
      </c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43">
        <v>0</v>
      </c>
      <c r="N326" s="144"/>
      <c r="O326" s="98">
        <v>0</v>
      </c>
      <c r="P326" s="98">
        <v>0</v>
      </c>
      <c r="Q326" s="98">
        <v>45804.639999999999</v>
      </c>
      <c r="R326" s="98">
        <v>-27468.25</v>
      </c>
      <c r="S326" s="98">
        <v>45804.639999999999</v>
      </c>
      <c r="T326" s="98">
        <v>-18336.39</v>
      </c>
      <c r="U326" s="53" t="s">
        <v>135</v>
      </c>
      <c r="V326" s="99"/>
      <c r="W326" s="99"/>
    </row>
    <row r="327" spans="1:23" x14ac:dyDescent="0.3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138"/>
      <c r="N327" s="136"/>
      <c r="O327" s="93"/>
      <c r="P327" s="93"/>
      <c r="Q327" s="93"/>
      <c r="R327" s="93"/>
      <c r="S327" s="93"/>
      <c r="T327" s="93"/>
      <c r="U327" s="97"/>
      <c r="V327" s="99"/>
      <c r="W327" s="99"/>
    </row>
    <row r="328" spans="1:23" x14ac:dyDescent="0.3">
      <c r="A328" s="138" t="s">
        <v>190</v>
      </c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8"/>
      <c r="N328" s="136"/>
      <c r="O328" s="93"/>
      <c r="P328" s="93"/>
      <c r="Q328" s="93"/>
      <c r="R328" s="93"/>
      <c r="S328" s="93"/>
      <c r="T328" s="93"/>
      <c r="U328" s="97"/>
      <c r="V328" s="99"/>
      <c r="W328" s="99"/>
    </row>
    <row r="329" spans="1:23" x14ac:dyDescent="0.3">
      <c r="A329" s="138" t="s">
        <v>140</v>
      </c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46">
        <v>0</v>
      </c>
      <c r="N329" s="136"/>
      <c r="O329" s="96">
        <v>0</v>
      </c>
      <c r="P329" s="96">
        <v>0</v>
      </c>
      <c r="Q329" s="96">
        <v>0</v>
      </c>
      <c r="R329" s="96">
        <v>0</v>
      </c>
      <c r="S329" s="96">
        <v>0</v>
      </c>
      <c r="T329" s="96">
        <v>0</v>
      </c>
      <c r="U329" s="93" t="s">
        <v>135</v>
      </c>
      <c r="V329" s="99"/>
      <c r="W329" s="99"/>
    </row>
    <row r="330" spans="1:23" x14ac:dyDescent="0.3">
      <c r="A330" s="138" t="s">
        <v>156</v>
      </c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46">
        <v>0</v>
      </c>
      <c r="N330" s="136"/>
      <c r="O330" s="96">
        <v>0</v>
      </c>
      <c r="P330" s="96">
        <v>0</v>
      </c>
      <c r="Q330" s="96">
        <v>45804.639999999999</v>
      </c>
      <c r="R330" s="96">
        <v>-27468.25</v>
      </c>
      <c r="S330" s="96">
        <v>45804.639999999999</v>
      </c>
      <c r="T330" s="96">
        <v>-18336.39</v>
      </c>
      <c r="U330" s="93" t="s">
        <v>135</v>
      </c>
      <c r="V330" s="99"/>
      <c r="W330" s="99"/>
    </row>
    <row r="331" spans="1:23" x14ac:dyDescent="0.3">
      <c r="A331" s="138" t="s">
        <v>190</v>
      </c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43">
        <v>0</v>
      </c>
      <c r="N331" s="144"/>
      <c r="O331" s="98">
        <v>0</v>
      </c>
      <c r="P331" s="98">
        <v>0</v>
      </c>
      <c r="Q331" s="98">
        <v>-45804.639999999999</v>
      </c>
      <c r="R331" s="98">
        <v>27468.25</v>
      </c>
      <c r="S331" s="98">
        <v>-45804.639999999999</v>
      </c>
      <c r="T331" s="98">
        <v>18336.39</v>
      </c>
      <c r="U331" s="56"/>
      <c r="V331" s="99"/>
      <c r="W331" s="99"/>
    </row>
    <row r="332" spans="1:23" x14ac:dyDescent="0.3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138"/>
      <c r="N332" s="136"/>
      <c r="O332" s="93"/>
      <c r="P332" s="93"/>
      <c r="Q332" s="93"/>
      <c r="R332" s="93"/>
      <c r="S332" s="93"/>
      <c r="T332" s="93"/>
      <c r="U332" s="93"/>
      <c r="V332" s="99"/>
      <c r="W332" s="99"/>
    </row>
    <row r="333" spans="1:23" x14ac:dyDescent="0.3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 t="s">
        <v>157</v>
      </c>
      <c r="M333" s="138"/>
      <c r="N333" s="136"/>
      <c r="O333" s="93"/>
      <c r="P333" s="93"/>
      <c r="Q333" s="93"/>
      <c r="R333" s="93"/>
      <c r="S333" s="93"/>
      <c r="T333" s="93"/>
      <c r="U333" s="93"/>
      <c r="V333" s="99"/>
      <c r="W333" s="99"/>
    </row>
    <row r="334" spans="1:23" x14ac:dyDescent="0.3">
      <c r="A334" s="138" t="s">
        <v>140</v>
      </c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46">
        <v>0</v>
      </c>
      <c r="N334" s="136"/>
      <c r="O334" s="96">
        <v>0</v>
      </c>
      <c r="P334" s="96">
        <v>0</v>
      </c>
      <c r="Q334" s="96">
        <v>0</v>
      </c>
      <c r="R334" s="96">
        <v>0</v>
      </c>
      <c r="S334" s="96">
        <v>0</v>
      </c>
      <c r="T334" s="96">
        <v>0</v>
      </c>
      <c r="U334" s="93" t="s">
        <v>135</v>
      </c>
      <c r="V334" s="99"/>
      <c r="W334" s="99"/>
    </row>
    <row r="335" spans="1:23" x14ac:dyDescent="0.3">
      <c r="A335" s="138" t="s">
        <v>156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46">
        <v>0</v>
      </c>
      <c r="N335" s="136"/>
      <c r="O335" s="96">
        <v>0</v>
      </c>
      <c r="P335" s="96">
        <v>0</v>
      </c>
      <c r="Q335" s="96">
        <v>45804.639999999999</v>
      </c>
      <c r="R335" s="96">
        <v>-27468.25</v>
      </c>
      <c r="S335" s="96">
        <v>45804.639999999999</v>
      </c>
      <c r="T335" s="96">
        <v>-18336.39</v>
      </c>
      <c r="U335" s="93" t="s">
        <v>135</v>
      </c>
      <c r="V335" s="99"/>
      <c r="W335" s="99"/>
    </row>
    <row r="338" spans="1:24" x14ac:dyDescent="0.3">
      <c r="A338" s="164" t="s">
        <v>106</v>
      </c>
      <c r="B338" s="165"/>
      <c r="C338" s="165"/>
      <c r="D338" s="165"/>
      <c r="E338" s="165"/>
      <c r="F338" s="165"/>
      <c r="G338" s="164" t="s">
        <v>7</v>
      </c>
      <c r="H338" s="165"/>
      <c r="I338" s="165"/>
      <c r="J338" s="165"/>
      <c r="K338" s="165"/>
      <c r="L338" s="165"/>
      <c r="M338" s="119" t="s">
        <v>122</v>
      </c>
      <c r="N338" s="166" t="s">
        <v>128</v>
      </c>
      <c r="O338" s="165"/>
      <c r="P338" s="119" t="s">
        <v>122</v>
      </c>
      <c r="Q338" s="119" t="s">
        <v>129</v>
      </c>
      <c r="R338" s="119" t="s">
        <v>129</v>
      </c>
      <c r="S338" s="119" t="s">
        <v>130</v>
      </c>
      <c r="T338" s="119" t="s">
        <v>129</v>
      </c>
      <c r="U338" s="119" t="s">
        <v>129</v>
      </c>
      <c r="V338" s="119" t="s">
        <v>131</v>
      </c>
      <c r="W338" s="109"/>
      <c r="X338" s="109"/>
    </row>
    <row r="339" spans="1:24" s="112" customFormat="1" x14ac:dyDescent="0.3">
      <c r="A339" s="157" t="s">
        <v>189</v>
      </c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14"/>
      <c r="N339" s="157"/>
      <c r="O339" s="153"/>
      <c r="P339" s="114"/>
      <c r="Q339" s="114"/>
      <c r="R339" s="114"/>
      <c r="S339" s="114"/>
      <c r="T339" s="114"/>
      <c r="U339" s="114"/>
      <c r="V339" s="114"/>
    </row>
    <row r="340" spans="1:24" s="112" customFormat="1" x14ac:dyDescent="0.3">
      <c r="A340" s="27"/>
      <c r="B340" s="157" t="s">
        <v>132</v>
      </c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14"/>
      <c r="N340" s="157"/>
      <c r="O340" s="153"/>
      <c r="P340" s="114"/>
      <c r="Q340" s="114"/>
      <c r="R340" s="114"/>
      <c r="S340" s="114"/>
      <c r="T340" s="114"/>
      <c r="U340" s="114"/>
      <c r="V340" s="114"/>
    </row>
    <row r="341" spans="1:24" s="112" customFormat="1" x14ac:dyDescent="0.3">
      <c r="A341" s="27"/>
      <c r="B341" s="114"/>
      <c r="C341" s="157" t="s">
        <v>160</v>
      </c>
      <c r="D341" s="153"/>
      <c r="E341" s="153"/>
      <c r="F341" s="153"/>
      <c r="G341" s="153"/>
      <c r="H341" s="153"/>
      <c r="I341" s="153"/>
      <c r="J341" s="153"/>
      <c r="K341" s="153"/>
      <c r="L341" s="153"/>
      <c r="M341" s="114"/>
      <c r="N341" s="157"/>
      <c r="O341" s="153"/>
      <c r="P341" s="114"/>
      <c r="Q341" s="114"/>
      <c r="R341" s="114"/>
      <c r="S341" s="114"/>
      <c r="T341" s="114"/>
      <c r="U341" s="114"/>
      <c r="V341" s="114"/>
    </row>
    <row r="342" spans="1:24" s="112" customFormat="1" x14ac:dyDescent="0.3">
      <c r="A342" s="27"/>
      <c r="B342" s="27"/>
      <c r="C342" s="114"/>
      <c r="D342" s="157" t="s">
        <v>161</v>
      </c>
      <c r="E342" s="153"/>
      <c r="F342" s="153"/>
      <c r="G342" s="153"/>
      <c r="H342" s="153"/>
      <c r="I342" s="153"/>
      <c r="J342" s="153"/>
      <c r="K342" s="153"/>
      <c r="L342" s="153"/>
      <c r="M342" s="114"/>
      <c r="N342" s="157"/>
      <c r="O342" s="153"/>
      <c r="P342" s="114"/>
      <c r="Q342" s="114"/>
      <c r="R342" s="114"/>
      <c r="S342" s="114"/>
      <c r="T342" s="114"/>
      <c r="U342" s="114"/>
      <c r="V342" s="114"/>
    </row>
    <row r="343" spans="1:24" s="112" customFormat="1" x14ac:dyDescent="0.3">
      <c r="A343" s="27"/>
      <c r="B343" s="27"/>
      <c r="C343" s="27"/>
      <c r="D343" s="114"/>
      <c r="E343" s="157" t="s">
        <v>162</v>
      </c>
      <c r="F343" s="153"/>
      <c r="G343" s="153"/>
      <c r="H343" s="153"/>
      <c r="I343" s="153"/>
      <c r="J343" s="153"/>
      <c r="K343" s="153"/>
      <c r="L343" s="153"/>
      <c r="M343" s="114"/>
      <c r="N343" s="157"/>
      <c r="O343" s="153"/>
      <c r="P343" s="114"/>
      <c r="Q343" s="114"/>
      <c r="R343" s="114"/>
      <c r="S343" s="114"/>
      <c r="T343" s="114"/>
      <c r="U343" s="114"/>
      <c r="V343" s="114"/>
    </row>
    <row r="344" spans="1:24" s="112" customFormat="1" x14ac:dyDescent="0.3">
      <c r="A344" s="159" t="s">
        <v>136</v>
      </c>
      <c r="B344" s="153"/>
      <c r="C344" s="153"/>
      <c r="D344" s="153"/>
      <c r="E344" s="153"/>
      <c r="F344" s="153"/>
      <c r="G344" s="159" t="s">
        <v>137</v>
      </c>
      <c r="H344" s="153"/>
      <c r="I344" s="153"/>
      <c r="J344" s="153"/>
      <c r="K344" s="153"/>
      <c r="L344" s="153"/>
      <c r="M344" s="114"/>
      <c r="N344" s="157"/>
      <c r="O344" s="153"/>
      <c r="P344" s="114"/>
      <c r="Q344" s="114"/>
      <c r="R344" s="114"/>
      <c r="S344" s="114"/>
      <c r="T344" s="114"/>
      <c r="U344" s="114"/>
      <c r="V344" s="114"/>
    </row>
    <row r="345" spans="1:24" s="112" customFormat="1" x14ac:dyDescent="0.3">
      <c r="A345" s="157" t="s">
        <v>138</v>
      </c>
      <c r="B345" s="153"/>
      <c r="C345" s="153"/>
      <c r="D345" s="153"/>
      <c r="E345" s="153"/>
      <c r="F345" s="153"/>
      <c r="G345" s="157" t="s">
        <v>139</v>
      </c>
      <c r="H345" s="153"/>
      <c r="I345" s="153"/>
      <c r="J345" s="153"/>
      <c r="K345" s="153"/>
      <c r="L345" s="153"/>
      <c r="M345" s="115">
        <v>0</v>
      </c>
      <c r="N345" s="154">
        <v>0</v>
      </c>
      <c r="O345" s="153"/>
      <c r="P345" s="115">
        <v>0</v>
      </c>
      <c r="Q345" s="115">
        <v>122753.4</v>
      </c>
      <c r="R345" s="115">
        <v>351343.06</v>
      </c>
      <c r="S345" s="115">
        <v>0</v>
      </c>
      <c r="T345" s="115">
        <v>122753.4</v>
      </c>
      <c r="U345" s="115">
        <v>-122753.4</v>
      </c>
      <c r="V345" s="113" t="s">
        <v>135</v>
      </c>
    </row>
    <row r="346" spans="1:24" s="112" customFormat="1" x14ac:dyDescent="0.3">
      <c r="A346" s="158" t="s">
        <v>163</v>
      </c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17">
        <v>0</v>
      </c>
      <c r="N346" s="155">
        <v>0</v>
      </c>
      <c r="O346" s="156"/>
      <c r="P346" s="117">
        <v>0</v>
      </c>
      <c r="Q346" s="117">
        <v>122753.4</v>
      </c>
      <c r="R346" s="117">
        <v>351343.06</v>
      </c>
      <c r="S346" s="117">
        <v>0</v>
      </c>
      <c r="T346" s="117">
        <v>122753.4</v>
      </c>
      <c r="U346" s="117">
        <v>-122753.4</v>
      </c>
      <c r="V346" s="30" t="s">
        <v>135</v>
      </c>
    </row>
    <row r="347" spans="1:24" s="112" customFormat="1" x14ac:dyDescent="0.3">
      <c r="A347" s="27"/>
      <c r="B347" s="31"/>
      <c r="C347" s="31"/>
      <c r="D347" s="113"/>
      <c r="E347" s="152" t="s">
        <v>164</v>
      </c>
      <c r="F347" s="153"/>
      <c r="G347" s="153"/>
      <c r="H347" s="153"/>
      <c r="I347" s="153"/>
      <c r="J347" s="153"/>
      <c r="K347" s="153"/>
      <c r="L347" s="153"/>
      <c r="M347" s="117">
        <v>0</v>
      </c>
      <c r="N347" s="155">
        <v>0</v>
      </c>
      <c r="O347" s="156"/>
      <c r="P347" s="117">
        <v>0</v>
      </c>
      <c r="Q347" s="117">
        <v>122753.4</v>
      </c>
      <c r="R347" s="117">
        <v>351343.06</v>
      </c>
      <c r="S347" s="117">
        <v>0</v>
      </c>
      <c r="T347" s="117">
        <v>122753.4</v>
      </c>
      <c r="U347" s="117">
        <v>-122753.4</v>
      </c>
      <c r="V347" s="30" t="s">
        <v>135</v>
      </c>
    </row>
    <row r="348" spans="1:24" s="112" customFormat="1" x14ac:dyDescent="0.3">
      <c r="A348" s="27"/>
      <c r="B348" s="31"/>
      <c r="C348" s="113"/>
      <c r="D348" s="152" t="s">
        <v>165</v>
      </c>
      <c r="E348" s="153"/>
      <c r="F348" s="153"/>
      <c r="G348" s="153"/>
      <c r="H348" s="153"/>
      <c r="I348" s="153"/>
      <c r="J348" s="153"/>
      <c r="K348" s="153"/>
      <c r="L348" s="153"/>
      <c r="M348" s="117">
        <v>0</v>
      </c>
      <c r="N348" s="155">
        <v>0</v>
      </c>
      <c r="O348" s="156"/>
      <c r="P348" s="117">
        <v>0</v>
      </c>
      <c r="Q348" s="117">
        <v>122753.4</v>
      </c>
      <c r="R348" s="117">
        <v>351343.06</v>
      </c>
      <c r="S348" s="117">
        <v>0</v>
      </c>
      <c r="T348" s="117">
        <v>122753.4</v>
      </c>
      <c r="U348" s="117">
        <v>-122753.4</v>
      </c>
      <c r="V348" s="30" t="s">
        <v>135</v>
      </c>
    </row>
    <row r="349" spans="1:24" s="112" customFormat="1" x14ac:dyDescent="0.3">
      <c r="A349" s="27"/>
      <c r="B349" s="113"/>
      <c r="C349" s="152" t="s">
        <v>166</v>
      </c>
      <c r="D349" s="153"/>
      <c r="E349" s="153"/>
      <c r="F349" s="153"/>
      <c r="G349" s="153"/>
      <c r="H349" s="153"/>
      <c r="I349" s="153"/>
      <c r="J349" s="153"/>
      <c r="K349" s="153"/>
      <c r="L349" s="153"/>
      <c r="M349" s="117">
        <v>0</v>
      </c>
      <c r="N349" s="155">
        <v>0</v>
      </c>
      <c r="O349" s="156"/>
      <c r="P349" s="117">
        <v>0</v>
      </c>
      <c r="Q349" s="117">
        <v>122753.4</v>
      </c>
      <c r="R349" s="117">
        <v>351343.06</v>
      </c>
      <c r="S349" s="117">
        <v>0</v>
      </c>
      <c r="T349" s="117">
        <v>122753.4</v>
      </c>
      <c r="U349" s="117">
        <v>-122753.4</v>
      </c>
      <c r="V349" s="30" t="s">
        <v>135</v>
      </c>
    </row>
    <row r="350" spans="1:24" s="112" customFormat="1" x14ac:dyDescent="0.3">
      <c r="A350" s="27"/>
      <c r="B350" s="152" t="s">
        <v>140</v>
      </c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17">
        <v>0</v>
      </c>
      <c r="N350" s="155">
        <v>0</v>
      </c>
      <c r="O350" s="156"/>
      <c r="P350" s="117">
        <v>0</v>
      </c>
      <c r="Q350" s="117">
        <v>122753.4</v>
      </c>
      <c r="R350" s="117">
        <v>351343.06</v>
      </c>
      <c r="S350" s="117">
        <v>0</v>
      </c>
      <c r="T350" s="117">
        <v>122753.4</v>
      </c>
      <c r="U350" s="117">
        <v>-122753.4</v>
      </c>
      <c r="V350" s="30" t="s">
        <v>135</v>
      </c>
    </row>
    <row r="351" spans="1:24" s="112" customFormat="1" x14ac:dyDescent="0.3">
      <c r="A351" s="27"/>
      <c r="B351" s="157" t="s">
        <v>141</v>
      </c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14"/>
      <c r="N351" s="157"/>
      <c r="O351" s="153"/>
      <c r="P351" s="114"/>
      <c r="Q351" s="114"/>
      <c r="R351" s="114"/>
      <c r="S351" s="114"/>
      <c r="T351" s="114"/>
      <c r="U351" s="114"/>
      <c r="V351" s="114"/>
    </row>
    <row r="352" spans="1:24" s="112" customFormat="1" x14ac:dyDescent="0.3">
      <c r="A352" s="27"/>
      <c r="B352" s="114"/>
      <c r="C352" s="157" t="s">
        <v>160</v>
      </c>
      <c r="D352" s="153"/>
      <c r="E352" s="153"/>
      <c r="F352" s="153"/>
      <c r="G352" s="153"/>
      <c r="H352" s="153"/>
      <c r="I352" s="153"/>
      <c r="J352" s="153"/>
      <c r="K352" s="153"/>
      <c r="L352" s="153"/>
      <c r="M352" s="114"/>
      <c r="N352" s="157"/>
      <c r="O352" s="153"/>
      <c r="P352" s="114"/>
      <c r="Q352" s="114"/>
      <c r="R352" s="114"/>
      <c r="S352" s="114"/>
      <c r="T352" s="114"/>
      <c r="U352" s="114"/>
      <c r="V352" s="114"/>
    </row>
    <row r="353" spans="1:22" s="112" customFormat="1" x14ac:dyDescent="0.3">
      <c r="A353" s="27"/>
      <c r="B353" s="27"/>
      <c r="C353" s="114"/>
      <c r="D353" s="157" t="s">
        <v>161</v>
      </c>
      <c r="E353" s="153"/>
      <c r="F353" s="153"/>
      <c r="G353" s="153"/>
      <c r="H353" s="153"/>
      <c r="I353" s="153"/>
      <c r="J353" s="153"/>
      <c r="K353" s="153"/>
      <c r="L353" s="153"/>
      <c r="M353" s="114"/>
      <c r="N353" s="157"/>
      <c r="O353" s="153"/>
      <c r="P353" s="114"/>
      <c r="Q353" s="114"/>
      <c r="R353" s="114"/>
      <c r="S353" s="114"/>
      <c r="T353" s="114"/>
      <c r="U353" s="114"/>
      <c r="V353" s="114"/>
    </row>
    <row r="354" spans="1:22" s="112" customFormat="1" x14ac:dyDescent="0.3">
      <c r="A354" s="27"/>
      <c r="B354" s="27"/>
      <c r="C354" s="27"/>
      <c r="D354" s="114"/>
      <c r="E354" s="157" t="s">
        <v>162</v>
      </c>
      <c r="F354" s="153"/>
      <c r="G354" s="153"/>
      <c r="H354" s="153"/>
      <c r="I354" s="153"/>
      <c r="J354" s="153"/>
      <c r="K354" s="153"/>
      <c r="L354" s="153"/>
      <c r="M354" s="114"/>
      <c r="N354" s="157"/>
      <c r="O354" s="153"/>
      <c r="P354" s="114"/>
      <c r="Q354" s="114"/>
      <c r="R354" s="114"/>
      <c r="S354" s="114"/>
      <c r="T354" s="114"/>
      <c r="U354" s="114"/>
      <c r="V354" s="114"/>
    </row>
    <row r="355" spans="1:22" s="112" customFormat="1" x14ac:dyDescent="0.3">
      <c r="A355" s="159" t="s">
        <v>142</v>
      </c>
      <c r="B355" s="153"/>
      <c r="C355" s="153"/>
      <c r="D355" s="153"/>
      <c r="E355" s="153"/>
      <c r="F355" s="153"/>
      <c r="G355" s="159" t="s">
        <v>143</v>
      </c>
      <c r="H355" s="153"/>
      <c r="I355" s="153"/>
      <c r="J355" s="153"/>
      <c r="K355" s="153"/>
      <c r="L355" s="153"/>
      <c r="M355" s="114"/>
      <c r="N355" s="157"/>
      <c r="O355" s="153"/>
      <c r="P355" s="114"/>
      <c r="Q355" s="114"/>
      <c r="R355" s="114"/>
      <c r="S355" s="114"/>
      <c r="T355" s="114"/>
      <c r="U355" s="114"/>
      <c r="V355" s="114"/>
    </row>
    <row r="356" spans="1:22" s="112" customFormat="1" x14ac:dyDescent="0.3">
      <c r="A356" s="157" t="s">
        <v>144</v>
      </c>
      <c r="B356" s="153"/>
      <c r="C356" s="153"/>
      <c r="D356" s="153"/>
      <c r="E356" s="153"/>
      <c r="F356" s="153"/>
      <c r="G356" s="157" t="s">
        <v>145</v>
      </c>
      <c r="H356" s="153"/>
      <c r="I356" s="153"/>
      <c r="J356" s="153"/>
      <c r="K356" s="153"/>
      <c r="L356" s="153"/>
      <c r="M356" s="115">
        <v>0</v>
      </c>
      <c r="N356" s="154">
        <v>0</v>
      </c>
      <c r="O356" s="153"/>
      <c r="P356" s="115">
        <v>0</v>
      </c>
      <c r="Q356" s="115">
        <v>5743.41</v>
      </c>
      <c r="R356" s="115">
        <v>0</v>
      </c>
      <c r="S356" s="115">
        <v>0</v>
      </c>
      <c r="T356" s="115">
        <v>5743.41</v>
      </c>
      <c r="U356" s="115">
        <v>-5743.41</v>
      </c>
      <c r="V356" s="113" t="s">
        <v>135</v>
      </c>
    </row>
    <row r="357" spans="1:22" s="112" customFormat="1" x14ac:dyDescent="0.3">
      <c r="A357" s="158" t="s">
        <v>167</v>
      </c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17">
        <v>0</v>
      </c>
      <c r="N357" s="155">
        <v>0</v>
      </c>
      <c r="O357" s="156"/>
      <c r="P357" s="117">
        <v>0</v>
      </c>
      <c r="Q357" s="117">
        <v>5743.41</v>
      </c>
      <c r="R357" s="117">
        <v>0</v>
      </c>
      <c r="S357" s="117">
        <v>0</v>
      </c>
      <c r="T357" s="117">
        <v>5743.41</v>
      </c>
      <c r="U357" s="117">
        <v>-5743.41</v>
      </c>
      <c r="V357" s="30" t="s">
        <v>135</v>
      </c>
    </row>
    <row r="358" spans="1:22" s="112" customFormat="1" x14ac:dyDescent="0.3">
      <c r="A358" s="159" t="s">
        <v>146</v>
      </c>
      <c r="B358" s="153"/>
      <c r="C358" s="153"/>
      <c r="D358" s="153"/>
      <c r="E358" s="153"/>
      <c r="F358" s="153"/>
      <c r="G358" s="159" t="s">
        <v>147</v>
      </c>
      <c r="H358" s="153"/>
      <c r="I358" s="153"/>
      <c r="J358" s="153"/>
      <c r="K358" s="153"/>
      <c r="L358" s="153"/>
      <c r="M358" s="114"/>
      <c r="N358" s="157"/>
      <c r="O358" s="153"/>
      <c r="P358" s="114"/>
      <c r="Q358" s="114"/>
      <c r="R358" s="114"/>
      <c r="S358" s="114"/>
      <c r="T358" s="114"/>
      <c r="U358" s="114"/>
      <c r="V358" s="114"/>
    </row>
    <row r="359" spans="1:22" s="112" customFormat="1" x14ac:dyDescent="0.3">
      <c r="A359" s="157" t="s">
        <v>148</v>
      </c>
      <c r="B359" s="153"/>
      <c r="C359" s="153"/>
      <c r="D359" s="153"/>
      <c r="E359" s="153"/>
      <c r="F359" s="153"/>
      <c r="G359" s="157" t="s">
        <v>149</v>
      </c>
      <c r="H359" s="153"/>
      <c r="I359" s="153"/>
      <c r="J359" s="153"/>
      <c r="K359" s="153"/>
      <c r="L359" s="153"/>
      <c r="M359" s="115">
        <v>0</v>
      </c>
      <c r="N359" s="154">
        <v>0</v>
      </c>
      <c r="O359" s="153"/>
      <c r="P359" s="115">
        <v>0</v>
      </c>
      <c r="Q359" s="115">
        <v>270.14</v>
      </c>
      <c r="R359" s="115">
        <v>345.48</v>
      </c>
      <c r="S359" s="115">
        <v>0</v>
      </c>
      <c r="T359" s="115">
        <v>270.14</v>
      </c>
      <c r="U359" s="115">
        <v>-270.14</v>
      </c>
      <c r="V359" s="113" t="s">
        <v>135</v>
      </c>
    </row>
    <row r="360" spans="1:22" s="112" customFormat="1" x14ac:dyDescent="0.3">
      <c r="A360" s="158" t="s">
        <v>168</v>
      </c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17">
        <v>0</v>
      </c>
      <c r="N360" s="155">
        <v>0</v>
      </c>
      <c r="O360" s="156"/>
      <c r="P360" s="117">
        <v>0</v>
      </c>
      <c r="Q360" s="117">
        <v>270.14</v>
      </c>
      <c r="R360" s="117">
        <v>345.48</v>
      </c>
      <c r="S360" s="117">
        <v>0</v>
      </c>
      <c r="T360" s="117">
        <v>270.14</v>
      </c>
      <c r="U360" s="117">
        <v>-270.14</v>
      </c>
      <c r="V360" s="30" t="s">
        <v>135</v>
      </c>
    </row>
    <row r="361" spans="1:22" s="112" customFormat="1" x14ac:dyDescent="0.3">
      <c r="A361" s="159" t="s">
        <v>152</v>
      </c>
      <c r="B361" s="153"/>
      <c r="C361" s="153"/>
      <c r="D361" s="153"/>
      <c r="E361" s="153"/>
      <c r="F361" s="153"/>
      <c r="G361" s="159" t="s">
        <v>153</v>
      </c>
      <c r="H361" s="153"/>
      <c r="I361" s="153"/>
      <c r="J361" s="153"/>
      <c r="K361" s="153"/>
      <c r="L361" s="153"/>
      <c r="M361" s="114"/>
      <c r="N361" s="157"/>
      <c r="O361" s="153"/>
      <c r="P361" s="114"/>
      <c r="Q361" s="114"/>
      <c r="R361" s="114"/>
      <c r="S361" s="114"/>
      <c r="T361" s="114"/>
      <c r="U361" s="114"/>
      <c r="V361" s="114"/>
    </row>
    <row r="362" spans="1:22" s="112" customFormat="1" x14ac:dyDescent="0.3">
      <c r="A362" s="157" t="s">
        <v>154</v>
      </c>
      <c r="B362" s="153"/>
      <c r="C362" s="153"/>
      <c r="D362" s="153"/>
      <c r="E362" s="153"/>
      <c r="F362" s="153"/>
      <c r="G362" s="157" t="s">
        <v>155</v>
      </c>
      <c r="H362" s="153"/>
      <c r="I362" s="153"/>
      <c r="J362" s="153"/>
      <c r="K362" s="153"/>
      <c r="L362" s="153"/>
      <c r="M362" s="115">
        <v>0</v>
      </c>
      <c r="N362" s="154">
        <v>0</v>
      </c>
      <c r="O362" s="153"/>
      <c r="P362" s="115">
        <v>0</v>
      </c>
      <c r="Q362" s="115">
        <v>138256.48000000001</v>
      </c>
      <c r="R362" s="115">
        <v>96716.64</v>
      </c>
      <c r="S362" s="115">
        <v>-2111.61</v>
      </c>
      <c r="T362" s="115">
        <v>138256.48000000001</v>
      </c>
      <c r="U362" s="115">
        <v>-136144.87</v>
      </c>
      <c r="V362" s="113" t="s">
        <v>135</v>
      </c>
    </row>
    <row r="363" spans="1:22" s="112" customFormat="1" x14ac:dyDescent="0.3">
      <c r="A363" s="158" t="s">
        <v>169</v>
      </c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17">
        <v>0</v>
      </c>
      <c r="N363" s="155">
        <v>0</v>
      </c>
      <c r="O363" s="156"/>
      <c r="P363" s="117">
        <v>0</v>
      </c>
      <c r="Q363" s="117">
        <v>138256.48000000001</v>
      </c>
      <c r="R363" s="117">
        <v>96716.64</v>
      </c>
      <c r="S363" s="117">
        <v>-2111.61</v>
      </c>
      <c r="T363" s="117">
        <v>138256.48000000001</v>
      </c>
      <c r="U363" s="117">
        <v>-136144.87</v>
      </c>
      <c r="V363" s="30" t="s">
        <v>135</v>
      </c>
    </row>
    <row r="364" spans="1:22" s="112" customFormat="1" x14ac:dyDescent="0.3">
      <c r="A364" s="27"/>
      <c r="B364" s="31"/>
      <c r="C364" s="31"/>
      <c r="D364" s="113"/>
      <c r="E364" s="152" t="s">
        <v>164</v>
      </c>
      <c r="F364" s="153"/>
      <c r="G364" s="153"/>
      <c r="H364" s="153"/>
      <c r="I364" s="153"/>
      <c r="J364" s="153"/>
      <c r="K364" s="153"/>
      <c r="L364" s="153"/>
      <c r="M364" s="117">
        <v>0</v>
      </c>
      <c r="N364" s="155">
        <v>0</v>
      </c>
      <c r="O364" s="156"/>
      <c r="P364" s="117">
        <v>0</v>
      </c>
      <c r="Q364" s="117">
        <v>144270.03</v>
      </c>
      <c r="R364" s="117">
        <v>97062.12</v>
      </c>
      <c r="S364" s="117">
        <v>-2111.61</v>
      </c>
      <c r="T364" s="117">
        <v>144270.03</v>
      </c>
      <c r="U364" s="117">
        <v>-142158.42000000001</v>
      </c>
      <c r="V364" s="30" t="s">
        <v>135</v>
      </c>
    </row>
    <row r="365" spans="1:22" s="112" customFormat="1" x14ac:dyDescent="0.3">
      <c r="A365" s="27"/>
      <c r="B365" s="31"/>
      <c r="C365" s="113"/>
      <c r="D365" s="152" t="s">
        <v>165</v>
      </c>
      <c r="E365" s="153"/>
      <c r="F365" s="153"/>
      <c r="G365" s="153"/>
      <c r="H365" s="153"/>
      <c r="I365" s="153"/>
      <c r="J365" s="153"/>
      <c r="K365" s="153"/>
      <c r="L365" s="153"/>
      <c r="M365" s="117">
        <v>0</v>
      </c>
      <c r="N365" s="155">
        <v>0</v>
      </c>
      <c r="O365" s="156"/>
      <c r="P365" s="117">
        <v>0</v>
      </c>
      <c r="Q365" s="117">
        <v>144270.03</v>
      </c>
      <c r="R365" s="117">
        <v>97062.12</v>
      </c>
      <c r="S365" s="117">
        <v>-2111.61</v>
      </c>
      <c r="T365" s="117">
        <v>144270.03</v>
      </c>
      <c r="U365" s="117">
        <v>-142158.42000000001</v>
      </c>
      <c r="V365" s="30" t="s">
        <v>135</v>
      </c>
    </row>
    <row r="366" spans="1:22" s="112" customFormat="1" x14ac:dyDescent="0.3">
      <c r="A366" s="27"/>
      <c r="B366" s="113"/>
      <c r="C366" s="152" t="s">
        <v>166</v>
      </c>
      <c r="D366" s="153"/>
      <c r="E366" s="153"/>
      <c r="F366" s="153"/>
      <c r="G366" s="153"/>
      <c r="H366" s="153"/>
      <c r="I366" s="153"/>
      <c r="J366" s="153"/>
      <c r="K366" s="153"/>
      <c r="L366" s="153"/>
      <c r="M366" s="117">
        <v>0</v>
      </c>
      <c r="N366" s="155">
        <v>0</v>
      </c>
      <c r="O366" s="156"/>
      <c r="P366" s="117">
        <v>0</v>
      </c>
      <c r="Q366" s="117">
        <v>144270.03</v>
      </c>
      <c r="R366" s="117">
        <v>97062.12</v>
      </c>
      <c r="S366" s="117">
        <v>-2111.61</v>
      </c>
      <c r="T366" s="117">
        <v>144270.03</v>
      </c>
      <c r="U366" s="117">
        <v>-142158.42000000001</v>
      </c>
      <c r="V366" s="30" t="s">
        <v>135</v>
      </c>
    </row>
    <row r="367" spans="1:22" s="112" customFormat="1" x14ac:dyDescent="0.3">
      <c r="A367" s="27"/>
      <c r="B367" s="152" t="s">
        <v>156</v>
      </c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17">
        <v>0</v>
      </c>
      <c r="N367" s="155">
        <v>0</v>
      </c>
      <c r="O367" s="156"/>
      <c r="P367" s="117">
        <v>0</v>
      </c>
      <c r="Q367" s="117">
        <v>144270.03</v>
      </c>
      <c r="R367" s="117">
        <v>97062.12</v>
      </c>
      <c r="S367" s="117">
        <v>-2111.61</v>
      </c>
      <c r="T367" s="117">
        <v>144270.03</v>
      </c>
      <c r="U367" s="117">
        <v>-142158.42000000001</v>
      </c>
      <c r="V367" s="30" t="s">
        <v>135</v>
      </c>
    </row>
    <row r="368" spans="1:22" s="112" customFormat="1" x14ac:dyDescent="0.3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52"/>
      <c r="O368" s="153"/>
      <c r="P368" s="113"/>
      <c r="Q368" s="113"/>
      <c r="R368" s="113"/>
      <c r="S368" s="113"/>
      <c r="T368" s="113"/>
      <c r="U368" s="113"/>
      <c r="V368" s="116"/>
    </row>
    <row r="369" spans="1:24" s="112" customFormat="1" x14ac:dyDescent="0.3">
      <c r="A369" s="152" t="s">
        <v>190</v>
      </c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13"/>
      <c r="N369" s="152"/>
      <c r="O369" s="153"/>
      <c r="P369" s="113"/>
      <c r="Q369" s="113"/>
      <c r="R369" s="113"/>
      <c r="S369" s="113"/>
      <c r="T369" s="113"/>
      <c r="U369" s="113"/>
      <c r="V369" s="116"/>
    </row>
    <row r="370" spans="1:24" s="112" customFormat="1" x14ac:dyDescent="0.3">
      <c r="A370" s="152" t="s">
        <v>140</v>
      </c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15">
        <v>0</v>
      </c>
      <c r="N370" s="154">
        <v>0</v>
      </c>
      <c r="O370" s="153"/>
      <c r="P370" s="115">
        <v>0</v>
      </c>
      <c r="Q370" s="115">
        <v>122753.4</v>
      </c>
      <c r="R370" s="115">
        <v>351343.06</v>
      </c>
      <c r="S370" s="115">
        <v>0</v>
      </c>
      <c r="T370" s="115">
        <v>122753.4</v>
      </c>
      <c r="U370" s="115">
        <v>-122753.4</v>
      </c>
      <c r="V370" s="113" t="s">
        <v>135</v>
      </c>
    </row>
    <row r="371" spans="1:24" s="112" customFormat="1" x14ac:dyDescent="0.3">
      <c r="A371" s="152" t="s">
        <v>156</v>
      </c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15">
        <v>0</v>
      </c>
      <c r="N371" s="154">
        <v>0</v>
      </c>
      <c r="O371" s="153"/>
      <c r="P371" s="115">
        <v>0</v>
      </c>
      <c r="Q371" s="115">
        <v>144270.03</v>
      </c>
      <c r="R371" s="115">
        <v>97062.12</v>
      </c>
      <c r="S371" s="115">
        <v>-2111.61</v>
      </c>
      <c r="T371" s="115">
        <v>144270.03</v>
      </c>
      <c r="U371" s="115">
        <v>-142158.42000000001</v>
      </c>
      <c r="V371" s="113" t="s">
        <v>135</v>
      </c>
    </row>
    <row r="372" spans="1:24" s="112" customFormat="1" x14ac:dyDescent="0.3">
      <c r="A372" s="152" t="s">
        <v>190</v>
      </c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17">
        <v>0</v>
      </c>
      <c r="N372" s="155">
        <v>0</v>
      </c>
      <c r="O372" s="156"/>
      <c r="P372" s="117">
        <v>0</v>
      </c>
      <c r="Q372" s="117">
        <v>-21516.63</v>
      </c>
      <c r="R372" s="117">
        <v>254280.94</v>
      </c>
      <c r="S372" s="117">
        <v>2111.61</v>
      </c>
      <c r="T372" s="117">
        <v>-21516.63</v>
      </c>
      <c r="U372" s="117">
        <v>19405.02</v>
      </c>
      <c r="V372" s="33"/>
    </row>
    <row r="373" spans="1:24" s="112" customFormat="1" x14ac:dyDescent="0.3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52"/>
      <c r="O373" s="153"/>
      <c r="P373" s="113"/>
      <c r="Q373" s="113"/>
      <c r="R373" s="113"/>
      <c r="S373" s="113"/>
      <c r="T373" s="113"/>
      <c r="U373" s="113"/>
      <c r="V373" s="113"/>
    </row>
    <row r="374" spans="1:24" s="112" customFormat="1" x14ac:dyDescent="0.3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 t="s">
        <v>157</v>
      </c>
      <c r="M374" s="113"/>
      <c r="N374" s="152"/>
      <c r="O374" s="153"/>
      <c r="P374" s="113"/>
      <c r="Q374" s="113"/>
      <c r="R374" s="113"/>
      <c r="S374" s="113"/>
      <c r="T374" s="113"/>
      <c r="U374" s="113"/>
      <c r="V374" s="113"/>
    </row>
    <row r="375" spans="1:24" s="112" customFormat="1" x14ac:dyDescent="0.3">
      <c r="A375" s="152" t="s">
        <v>140</v>
      </c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15">
        <v>0</v>
      </c>
      <c r="N375" s="154">
        <v>0</v>
      </c>
      <c r="O375" s="153"/>
      <c r="P375" s="115">
        <v>0</v>
      </c>
      <c r="Q375" s="115">
        <v>122753.4</v>
      </c>
      <c r="R375" s="115">
        <v>351343.06</v>
      </c>
      <c r="S375" s="115">
        <v>0</v>
      </c>
      <c r="T375" s="115">
        <v>122753.4</v>
      </c>
      <c r="U375" s="115">
        <v>-122753.4</v>
      </c>
      <c r="V375" s="113" t="s">
        <v>135</v>
      </c>
    </row>
    <row r="376" spans="1:24" s="112" customFormat="1" ht="15" thickBot="1" x14ac:dyDescent="0.35">
      <c r="A376" s="152" t="s">
        <v>156</v>
      </c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15">
        <v>0</v>
      </c>
      <c r="N376" s="154">
        <v>0</v>
      </c>
      <c r="O376" s="153"/>
      <c r="P376" s="115">
        <v>0</v>
      </c>
      <c r="Q376" s="115">
        <v>144270.03</v>
      </c>
      <c r="R376" s="115">
        <v>97062.12</v>
      </c>
      <c r="S376" s="115">
        <v>-2111.61</v>
      </c>
      <c r="T376" s="115">
        <v>144270.03</v>
      </c>
      <c r="U376" s="115">
        <v>-142158.42000000001</v>
      </c>
      <c r="V376" s="113" t="s">
        <v>135</v>
      </c>
    </row>
    <row r="377" spans="1:24" s="112" customFormat="1" ht="15" thickTop="1" x14ac:dyDescent="0.3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 t="s">
        <v>157</v>
      </c>
      <c r="M377" s="118">
        <v>0</v>
      </c>
      <c r="N377" s="150">
        <v>0</v>
      </c>
      <c r="O377" s="151"/>
      <c r="P377" s="118">
        <v>0</v>
      </c>
      <c r="Q377" s="118">
        <v>-21516.63</v>
      </c>
      <c r="R377" s="118">
        <v>254280.94</v>
      </c>
      <c r="S377" s="118">
        <v>2111.61</v>
      </c>
      <c r="T377" s="120">
        <v>-21516.63</v>
      </c>
      <c r="U377" s="118">
        <v>19405.02</v>
      </c>
      <c r="V377" s="35"/>
    </row>
    <row r="378" spans="1:24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</row>
    <row r="379" spans="1:24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</row>
    <row r="380" spans="1:24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</row>
  </sheetData>
  <mergeCells count="574">
    <mergeCell ref="N377:O377"/>
    <mergeCell ref="A371:L371"/>
    <mergeCell ref="N371:O371"/>
    <mergeCell ref="A372:L372"/>
    <mergeCell ref="N372:O372"/>
    <mergeCell ref="N373:O373"/>
    <mergeCell ref="N374:O374"/>
    <mergeCell ref="A375:L375"/>
    <mergeCell ref="N375:O375"/>
    <mergeCell ref="A376:L376"/>
    <mergeCell ref="N376:O376"/>
    <mergeCell ref="C366:L366"/>
    <mergeCell ref="N366:O366"/>
    <mergeCell ref="B367:L367"/>
    <mergeCell ref="N367:O367"/>
    <mergeCell ref="N368:O368"/>
    <mergeCell ref="A369:L369"/>
    <mergeCell ref="N369:O369"/>
    <mergeCell ref="A370:L370"/>
    <mergeCell ref="N370:O370"/>
    <mergeCell ref="A362:F362"/>
    <mergeCell ref="G362:L362"/>
    <mergeCell ref="N362:O362"/>
    <mergeCell ref="A363:L363"/>
    <mergeCell ref="N363:O363"/>
    <mergeCell ref="E364:L364"/>
    <mergeCell ref="N364:O364"/>
    <mergeCell ref="D365:L365"/>
    <mergeCell ref="N365:O365"/>
    <mergeCell ref="A358:F358"/>
    <mergeCell ref="G358:L358"/>
    <mergeCell ref="N358:O358"/>
    <mergeCell ref="A359:F359"/>
    <mergeCell ref="G359:L359"/>
    <mergeCell ref="N359:O359"/>
    <mergeCell ref="A360:L360"/>
    <mergeCell ref="N360:O360"/>
    <mergeCell ref="A361:F361"/>
    <mergeCell ref="G361:L361"/>
    <mergeCell ref="N361:O361"/>
    <mergeCell ref="E354:L354"/>
    <mergeCell ref="N354:O354"/>
    <mergeCell ref="A355:F355"/>
    <mergeCell ref="G355:L355"/>
    <mergeCell ref="N355:O355"/>
    <mergeCell ref="A356:F356"/>
    <mergeCell ref="G356:L356"/>
    <mergeCell ref="N356:O356"/>
    <mergeCell ref="A357:L357"/>
    <mergeCell ref="N357:O357"/>
    <mergeCell ref="C349:L349"/>
    <mergeCell ref="N349:O349"/>
    <mergeCell ref="B350:L350"/>
    <mergeCell ref="N350:O350"/>
    <mergeCell ref="B351:L351"/>
    <mergeCell ref="N351:O351"/>
    <mergeCell ref="C352:L352"/>
    <mergeCell ref="N352:O352"/>
    <mergeCell ref="D353:L353"/>
    <mergeCell ref="N353:O353"/>
    <mergeCell ref="A345:F345"/>
    <mergeCell ref="G345:L345"/>
    <mergeCell ref="N345:O345"/>
    <mergeCell ref="A346:L346"/>
    <mergeCell ref="N346:O346"/>
    <mergeCell ref="E347:L347"/>
    <mergeCell ref="N347:O347"/>
    <mergeCell ref="D348:L348"/>
    <mergeCell ref="N348:O348"/>
    <mergeCell ref="C341:L341"/>
    <mergeCell ref="N341:O341"/>
    <mergeCell ref="D342:L342"/>
    <mergeCell ref="N342:O342"/>
    <mergeCell ref="E343:L343"/>
    <mergeCell ref="N343:O343"/>
    <mergeCell ref="A344:F344"/>
    <mergeCell ref="G344:L344"/>
    <mergeCell ref="N344:O344"/>
    <mergeCell ref="A338:F338"/>
    <mergeCell ref="G338:L338"/>
    <mergeCell ref="N338:O338"/>
    <mergeCell ref="A339:L339"/>
    <mergeCell ref="N339:O339"/>
    <mergeCell ref="B340:L340"/>
    <mergeCell ref="N340:O340"/>
    <mergeCell ref="A306:M306"/>
    <mergeCell ref="N306:W306"/>
    <mergeCell ref="M307:N307"/>
    <mergeCell ref="A308:F308"/>
    <mergeCell ref="G308:L308"/>
    <mergeCell ref="M308:N308"/>
    <mergeCell ref="A309:L309"/>
    <mergeCell ref="M309:N309"/>
    <mergeCell ref="B310:L310"/>
    <mergeCell ref="M310:N310"/>
    <mergeCell ref="C311:L311"/>
    <mergeCell ref="M311:N311"/>
    <mergeCell ref="A317:F317"/>
    <mergeCell ref="G317:L317"/>
    <mergeCell ref="M317:N317"/>
    <mergeCell ref="D312:L312"/>
    <mergeCell ref="M312:N312"/>
    <mergeCell ref="E313:L313"/>
    <mergeCell ref="M313:N313"/>
    <mergeCell ref="A314:F314"/>
    <mergeCell ref="G314:L314"/>
    <mergeCell ref="M314:N314"/>
    <mergeCell ref="A315:F315"/>
    <mergeCell ref="G315:L315"/>
    <mergeCell ref="M315:N315"/>
    <mergeCell ref="A316:L316"/>
    <mergeCell ref="M316:N316"/>
    <mergeCell ref="E323:L323"/>
    <mergeCell ref="M323:N323"/>
    <mergeCell ref="A318:F318"/>
    <mergeCell ref="G318:L318"/>
    <mergeCell ref="M318:N318"/>
    <mergeCell ref="A319:L319"/>
    <mergeCell ref="M319:N319"/>
    <mergeCell ref="A320:F320"/>
    <mergeCell ref="G320:L320"/>
    <mergeCell ref="M320:N320"/>
    <mergeCell ref="A321:F321"/>
    <mergeCell ref="G321:L321"/>
    <mergeCell ref="M321:N321"/>
    <mergeCell ref="A322:L322"/>
    <mergeCell ref="M322:N322"/>
    <mergeCell ref="A330:L330"/>
    <mergeCell ref="M330:N330"/>
    <mergeCell ref="D324:L324"/>
    <mergeCell ref="M324:N324"/>
    <mergeCell ref="C325:L325"/>
    <mergeCell ref="M325:N325"/>
    <mergeCell ref="B326:L326"/>
    <mergeCell ref="M326:N326"/>
    <mergeCell ref="M327:N327"/>
    <mergeCell ref="A328:L328"/>
    <mergeCell ref="M328:N328"/>
    <mergeCell ref="A329:L329"/>
    <mergeCell ref="M329:N329"/>
    <mergeCell ref="A335:L335"/>
    <mergeCell ref="M335:N335"/>
    <mergeCell ref="A331:L331"/>
    <mergeCell ref="M331:N331"/>
    <mergeCell ref="M332:N332"/>
    <mergeCell ref="M333:N333"/>
    <mergeCell ref="A334:L334"/>
    <mergeCell ref="M334:N334"/>
    <mergeCell ref="A229:M229"/>
    <mergeCell ref="N229:W229"/>
    <mergeCell ref="M230:N230"/>
    <mergeCell ref="A231:F231"/>
    <mergeCell ref="G231:L231"/>
    <mergeCell ref="M231:N231"/>
    <mergeCell ref="A232:L232"/>
    <mergeCell ref="M232:N232"/>
    <mergeCell ref="B233:L233"/>
    <mergeCell ref="M233:N233"/>
    <mergeCell ref="C234:L234"/>
    <mergeCell ref="M234:N234"/>
    <mergeCell ref="A240:F240"/>
    <mergeCell ref="G240:L240"/>
    <mergeCell ref="M240:N240"/>
    <mergeCell ref="D235:L235"/>
    <mergeCell ref="M235:N235"/>
    <mergeCell ref="E236:L236"/>
    <mergeCell ref="M236:N236"/>
    <mergeCell ref="A237:F237"/>
    <mergeCell ref="G237:L237"/>
    <mergeCell ref="M237:N237"/>
    <mergeCell ref="A238:F238"/>
    <mergeCell ref="G238:L238"/>
    <mergeCell ref="M238:N238"/>
    <mergeCell ref="A239:L239"/>
    <mergeCell ref="M239:N239"/>
    <mergeCell ref="E246:L246"/>
    <mergeCell ref="M246:N246"/>
    <mergeCell ref="A241:F241"/>
    <mergeCell ref="G241:L241"/>
    <mergeCell ref="M241:N241"/>
    <mergeCell ref="A242:L242"/>
    <mergeCell ref="M242:N242"/>
    <mergeCell ref="A243:F243"/>
    <mergeCell ref="G243:L243"/>
    <mergeCell ref="M243:N243"/>
    <mergeCell ref="A244:F244"/>
    <mergeCell ref="G244:L244"/>
    <mergeCell ref="M244:N244"/>
    <mergeCell ref="A245:L245"/>
    <mergeCell ref="M245:N245"/>
    <mergeCell ref="A253:L253"/>
    <mergeCell ref="M253:N253"/>
    <mergeCell ref="D247:L247"/>
    <mergeCell ref="M247:N247"/>
    <mergeCell ref="C248:L248"/>
    <mergeCell ref="M248:N248"/>
    <mergeCell ref="B249:L249"/>
    <mergeCell ref="M249:N249"/>
    <mergeCell ref="M250:N250"/>
    <mergeCell ref="A251:L251"/>
    <mergeCell ref="M251:N251"/>
    <mergeCell ref="A252:L252"/>
    <mergeCell ref="M252:N252"/>
    <mergeCell ref="A258:L258"/>
    <mergeCell ref="M258:N258"/>
    <mergeCell ref="M259:N259"/>
    <mergeCell ref="A254:L254"/>
    <mergeCell ref="M254:N254"/>
    <mergeCell ref="M255:N255"/>
    <mergeCell ref="M256:N256"/>
    <mergeCell ref="A257:L257"/>
    <mergeCell ref="M257:N257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184:N184"/>
    <mergeCell ref="O184:X184"/>
    <mergeCell ref="N185:O185"/>
    <mergeCell ref="A186:F186"/>
    <mergeCell ref="G186:L186"/>
    <mergeCell ref="N186:O186"/>
    <mergeCell ref="A187:L187"/>
    <mergeCell ref="N187:O187"/>
    <mergeCell ref="B188:L188"/>
    <mergeCell ref="N188:O188"/>
    <mergeCell ref="C189:L189"/>
    <mergeCell ref="N189:O189"/>
    <mergeCell ref="D190:L190"/>
    <mergeCell ref="N190:O190"/>
    <mergeCell ref="E191:L191"/>
    <mergeCell ref="N191:O191"/>
    <mergeCell ref="A192:F192"/>
    <mergeCell ref="G192:L192"/>
    <mergeCell ref="N192:O192"/>
    <mergeCell ref="A193:F193"/>
    <mergeCell ref="G193:L193"/>
    <mergeCell ref="N193:O193"/>
    <mergeCell ref="A194:L194"/>
    <mergeCell ref="N194:O194"/>
    <mergeCell ref="E195:L195"/>
    <mergeCell ref="N195:O195"/>
    <mergeCell ref="D196:L196"/>
    <mergeCell ref="N196:O196"/>
    <mergeCell ref="C197:L197"/>
    <mergeCell ref="N197:O197"/>
    <mergeCell ref="B198:L198"/>
    <mergeCell ref="N198:O198"/>
    <mergeCell ref="B199:L199"/>
    <mergeCell ref="N199:O199"/>
    <mergeCell ref="C200:L200"/>
    <mergeCell ref="N200:O200"/>
    <mergeCell ref="D201:L201"/>
    <mergeCell ref="N201:O201"/>
    <mergeCell ref="E202:L202"/>
    <mergeCell ref="N202:O202"/>
    <mergeCell ref="A203:F203"/>
    <mergeCell ref="G203:L203"/>
    <mergeCell ref="N203:O203"/>
    <mergeCell ref="A204:F204"/>
    <mergeCell ref="G204:L204"/>
    <mergeCell ref="N204:O204"/>
    <mergeCell ref="A205:L205"/>
    <mergeCell ref="N205:O205"/>
    <mergeCell ref="A206:F206"/>
    <mergeCell ref="G206:L206"/>
    <mergeCell ref="N206:O206"/>
    <mergeCell ref="A207:F207"/>
    <mergeCell ref="G207:L207"/>
    <mergeCell ref="N207:O207"/>
    <mergeCell ref="A208:L208"/>
    <mergeCell ref="N208:O208"/>
    <mergeCell ref="A209:F209"/>
    <mergeCell ref="G209:L209"/>
    <mergeCell ref="N209:O209"/>
    <mergeCell ref="A210:F210"/>
    <mergeCell ref="G210:L210"/>
    <mergeCell ref="N210:O210"/>
    <mergeCell ref="A211:L211"/>
    <mergeCell ref="N211:O211"/>
    <mergeCell ref="E212:L212"/>
    <mergeCell ref="N212:O212"/>
    <mergeCell ref="D213:L213"/>
    <mergeCell ref="N213:O213"/>
    <mergeCell ref="C214:L214"/>
    <mergeCell ref="N214:O214"/>
    <mergeCell ref="B215:L215"/>
    <mergeCell ref="N215:O215"/>
    <mergeCell ref="N216:O216"/>
    <mergeCell ref="A217:L217"/>
    <mergeCell ref="N217:O217"/>
    <mergeCell ref="A218:L218"/>
    <mergeCell ref="N218:O218"/>
    <mergeCell ref="N225:O225"/>
    <mergeCell ref="A219:L219"/>
    <mergeCell ref="N219:O219"/>
    <mergeCell ref="A220:L220"/>
    <mergeCell ref="N220:O220"/>
    <mergeCell ref="N221:O221"/>
    <mergeCell ref="N222:O222"/>
    <mergeCell ref="A223:L223"/>
    <mergeCell ref="N223:O223"/>
    <mergeCell ref="A224:L224"/>
    <mergeCell ref="N224:O224"/>
    <mergeCell ref="A295:L295"/>
    <mergeCell ref="M295:N295"/>
    <mergeCell ref="A296:L296"/>
    <mergeCell ref="M296:N296"/>
    <mergeCell ref="A297:L297"/>
    <mergeCell ref="M297:N297"/>
    <mergeCell ref="M302:N302"/>
    <mergeCell ref="M298:N298"/>
    <mergeCell ref="M299:N299"/>
    <mergeCell ref="A300:L300"/>
    <mergeCell ref="M300:N300"/>
    <mergeCell ref="A301:L301"/>
    <mergeCell ref="M301:N301"/>
    <mergeCell ref="A294:L294"/>
    <mergeCell ref="M294:N294"/>
    <mergeCell ref="A288:L288"/>
    <mergeCell ref="M288:N288"/>
    <mergeCell ref="E289:L289"/>
    <mergeCell ref="M289:N289"/>
    <mergeCell ref="D290:L290"/>
    <mergeCell ref="M290:N290"/>
    <mergeCell ref="C291:L291"/>
    <mergeCell ref="M291:N291"/>
    <mergeCell ref="B292:L292"/>
    <mergeCell ref="M292:N292"/>
    <mergeCell ref="M293:N293"/>
    <mergeCell ref="A287:F287"/>
    <mergeCell ref="G287:L287"/>
    <mergeCell ref="M287:N287"/>
    <mergeCell ref="A282:L282"/>
    <mergeCell ref="M282:N282"/>
    <mergeCell ref="A283:F283"/>
    <mergeCell ref="G283:L283"/>
    <mergeCell ref="M283:N283"/>
    <mergeCell ref="A284:F284"/>
    <mergeCell ref="G284:L284"/>
    <mergeCell ref="M284:N284"/>
    <mergeCell ref="A285:L285"/>
    <mergeCell ref="M285:N285"/>
    <mergeCell ref="A286:F286"/>
    <mergeCell ref="G286:L286"/>
    <mergeCell ref="M286:N286"/>
    <mergeCell ref="D273:L273"/>
    <mergeCell ref="M273:N273"/>
    <mergeCell ref="C274:L274"/>
    <mergeCell ref="M274:N274"/>
    <mergeCell ref="B275:L275"/>
    <mergeCell ref="M275:N275"/>
    <mergeCell ref="A281:F281"/>
    <mergeCell ref="G281:L281"/>
    <mergeCell ref="M281:N281"/>
    <mergeCell ref="B276:L276"/>
    <mergeCell ref="M276:N276"/>
    <mergeCell ref="C277:L277"/>
    <mergeCell ref="M277:N277"/>
    <mergeCell ref="D278:L278"/>
    <mergeCell ref="M278:N278"/>
    <mergeCell ref="E279:L279"/>
    <mergeCell ref="M279:N279"/>
    <mergeCell ref="A280:F280"/>
    <mergeCell ref="G280:L280"/>
    <mergeCell ref="M280:N280"/>
    <mergeCell ref="C266:L266"/>
    <mergeCell ref="M266:N266"/>
    <mergeCell ref="E272:L272"/>
    <mergeCell ref="M272:N272"/>
    <mergeCell ref="D267:L267"/>
    <mergeCell ref="M267:N267"/>
    <mergeCell ref="E268:L268"/>
    <mergeCell ref="M268:N268"/>
    <mergeCell ref="A269:F269"/>
    <mergeCell ref="G269:L269"/>
    <mergeCell ref="M269:N269"/>
    <mergeCell ref="A270:F270"/>
    <mergeCell ref="G270:L270"/>
    <mergeCell ref="M270:N270"/>
    <mergeCell ref="A271:L271"/>
    <mergeCell ref="M271:N271"/>
    <mergeCell ref="A261:M261"/>
    <mergeCell ref="N261:W261"/>
    <mergeCell ref="M262:N262"/>
    <mergeCell ref="A263:F263"/>
    <mergeCell ref="G263:L263"/>
    <mergeCell ref="M263:N263"/>
    <mergeCell ref="A264:L264"/>
    <mergeCell ref="M264:N264"/>
    <mergeCell ref="B265:L265"/>
    <mergeCell ref="M265:N2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2015-08-12T20:47:51Z</cp:lastPrinted>
  <dcterms:created xsi:type="dcterms:W3CDTF">2014-10-16T13:30:14Z</dcterms:created>
  <dcterms:modified xsi:type="dcterms:W3CDTF">2015-08-13T15:04:29Z</dcterms:modified>
</cp:coreProperties>
</file>